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6"/>
  </bookViews>
  <sheets>
    <sheet name="L01" sheetId="10" r:id="rId1"/>
    <sheet name="L02" sheetId="9" r:id="rId2"/>
    <sheet name="L03" sheetId="8" r:id="rId3"/>
    <sheet name="L04" sheetId="7" r:id="rId4"/>
    <sheet name="L05" sheetId="6" r:id="rId5"/>
    <sheet name="L06" sheetId="5" r:id="rId6"/>
    <sheet name="L07" sheetId="4" r:id="rId7"/>
  </sheets>
  <externalReferences>
    <externalReference r:id="rId8"/>
  </externalReferences>
  <calcPr calcId="144525"/>
</workbook>
</file>

<file path=xl/sharedStrings.xml><?xml version="1.0" encoding="utf-8"?>
<sst xmlns="http://schemas.openxmlformats.org/spreadsheetml/2006/main" count="2754" uniqueCount="2053">
  <si>
    <t xml:space="preserve">2019年度嘉鱼县一般公共预算收入决算录入表		</t>
  </si>
  <si>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</si>
  <si>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</si>
  <si>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</si>
  <si>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</si>
  <si>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</si>
  <si>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</si>
  <si>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</si>
  <si>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</si>
  <si>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</si>
  <si>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</si>
  <si>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</si>
  <si>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</si>
  <si>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</si>
  <si>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</si>
  <si>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</si>
  <si>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</si>
  <si>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</si>
  <si>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</si>
  <si>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</si>
  <si>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</si>
  <si>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</si>
  <si>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</si>
  <si>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</si>
  <si>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</si>
  <si>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</si>
  <si>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</si>
  <si>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</si>
  <si>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</si>
  <si>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</si>
  <si>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</si>
  <si>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</si>
  <si>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</si>
  <si>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</si>
  <si>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</si>
  <si>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</si>
  <si>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</si>
  <si>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</si>
  <si>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</si>
  <si>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</si>
  <si>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</si>
  <si>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</si>
  <si>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</si>
  <si>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</si>
  <si>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</si>
  <si>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</si>
  <si>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</si>
  <si>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</si>
  <si>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</si>
  <si>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</si>
  <si>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</si>
  <si>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</si>
  <si>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</si>
  <si>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</si>
  <si>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</si>
  <si>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</si>
  <si>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</si>
  <si>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</si>
  <si>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</si>
  <si>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</si>
  <si>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</si>
  <si>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</si>
  <si>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</si>
  <si>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</si>
  <si>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</si>
  <si>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</si>
  <si>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</si>
  <si>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</si>
  <si>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</si>
  <si>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</si>
  <si>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</si>
  <si>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</si>
  <si>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</si>
  <si>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</si>
  <si>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</si>
  <si>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</si>
  <si>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</si>
  <si>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</si>
  <si>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</si>
  <si>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</si>
  <si>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</si>
  <si>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</si>
  <si>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</si>
  <si>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</si>
  <si>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</si>
  <si>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</si>
  <si>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</si>
  <si>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</si>
  <si>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</si>
  <si>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</si>
  <si>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</si>
  <si>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</si>
  <si>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</si>
  <si>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</si>
  <si>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</si>
  <si>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</si>
  <si>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</si>
  <si>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</si>
  <si>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</si>
  <si>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</si>
  <si>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</si>
  <si>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</si>
  <si>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</si>
  <si>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</si>
  <si>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</si>
  <si>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</si>
  <si>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</si>
  <si>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</si>
  <si>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</si>
  <si>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</si>
  <si>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</si>
  <si>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</si>
  <si>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</si>
  <si>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</si>
  <si>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</si>
  <si>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</si>
  <si>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</si>
  <si>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</si>
  <si>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</si>
  <si>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</si>
  <si>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</si>
  <si>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</si>
  <si>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</si>
  <si>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</si>
  <si>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</si>
  <si>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</si>
  <si>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</si>
  <si>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</si>
  <si>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</si>
  <si>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</si>
  <si>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</si>
  <si>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</si>
  <si>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</si>
  <si>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</si>
  <si>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</si>
  <si>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</si>
  <si>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</si>
  <si>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</si>
  <si>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</si>
  <si>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</si>
  <si>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</si>
  <si>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</si>
  <si>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</si>
  <si>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</si>
  <si>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</si>
  <si>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</si>
  <si>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</si>
  <si>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</si>
  <si>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</si>
  <si>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</si>
  <si>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</si>
  <si>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</si>
  <si>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</si>
  <si>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</si>
  <si>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</si>
  <si>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</si>
  <si>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</si>
  <si>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</si>
  <si>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</si>
  <si>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</si>
  <si>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</si>
  <si>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</si>
  <si>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</si>
  <si>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</si>
  <si>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</si>
  <si>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</si>
  <si>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</si>
  <si>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</si>
  <si>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</si>
  <si>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</si>
  <si>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</si>
  <si>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</si>
  <si>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</si>
  <si>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</si>
  <si>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</si>
  <si>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</si>
  <si>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</si>
  <si>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</si>
  <si>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</si>
  <si>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</si>
  <si>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</si>
  <si>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</si>
  <si>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</si>
  <si>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</si>
  <si>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</si>
  <si>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</si>
  <si>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</si>
  <si>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</si>
  <si>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</si>
  <si>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</si>
  <si>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</si>
  <si>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</si>
  <si>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</si>
  <si>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</si>
  <si>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</si>
  <si>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</si>
  <si>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</si>
  <si>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</si>
  <si>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</si>
  <si>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</si>
  <si>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</si>
  <si>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</si>
  <si>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</si>
  <si>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</si>
  <si>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</si>
  <si>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</si>
  <si>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</si>
  <si>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</si>
  <si>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</si>
  <si>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</si>
  <si>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</si>
  <si>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</si>
  <si>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</si>
  <si>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</si>
  <si>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</si>
  <si>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</si>
  <si>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</si>
  <si>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</si>
  <si>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</si>
  <si>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</si>
  <si>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</si>
  <si>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</si>
  <si>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</si>
  <si>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</si>
  <si>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</si>
  <si>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</si>
  <si>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</si>
  <si>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</si>
  <si>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中国长城资产管理股份有限公司所得税退税</t>
  </si>
  <si>
    <t xml:space="preserve">      中国东方资产管理股份有限公司所得税退税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</si>
  <si>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</si>
  <si>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</si>
  <si>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</si>
  <si>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</si>
  <si>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</si>
  <si>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</si>
  <si>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</si>
  <si>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</si>
  <si>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</si>
  <si>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</si>
  <si>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</si>
  <si>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</si>
  <si>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</si>
  <si>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</si>
  <si>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</si>
  <si>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</si>
  <si>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</si>
  <si>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</si>
  <si>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</si>
  <si>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</si>
  <si>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</si>
  <si>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</si>
  <si>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</si>
  <si>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</si>
  <si>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</si>
  <si>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</si>
  <si>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</si>
  <si>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</si>
  <si>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</si>
  <si>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</si>
  <si>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</si>
  <si>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</si>
  <si>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</si>
  <si>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</si>
  <si>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</si>
  <si>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</si>
  <si>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</si>
  <si>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</si>
  <si>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</si>
  <si>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</si>
  <si>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</si>
  <si>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</si>
  <si>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</si>
  <si>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</si>
  <si>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</si>
  <si>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</si>
  <si>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</si>
  <si>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</si>
  <si>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</si>
  <si>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</si>
  <si>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</si>
  <si>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</si>
  <si>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</si>
  <si>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</si>
  <si>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</si>
  <si>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</si>
  <si>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</si>
  <si>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</si>
  <si>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</si>
  <si>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</si>
  <si>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</si>
  <si>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</si>
  <si>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</si>
  <si>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</si>
  <si>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</si>
  <si>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</si>
  <si>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</si>
  <si>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</si>
  <si>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</si>
  <si>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</si>
  <si>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</si>
  <si>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</si>
  <si>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</si>
  <si>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</si>
  <si>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</si>
  <si>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</si>
  <si>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</si>
  <si>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</si>
  <si>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</si>
  <si>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</si>
  <si>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</si>
  <si>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</si>
  <si>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</si>
  <si>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</si>
  <si>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</si>
  <si>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</si>
  <si>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</si>
  <si>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</si>
  <si>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</si>
  <si>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</si>
  <si>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</si>
  <si>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</si>
  <si>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</si>
  <si>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</si>
  <si>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</si>
  <si>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</si>
  <si>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</si>
  <si>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</si>
  <si>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</si>
  <si>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</si>
  <si>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</si>
  <si>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</si>
  <si>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</si>
  <si>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</si>
  <si>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</si>
  <si>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</si>
  <si>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</si>
  <si>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</si>
  <si>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</si>
  <si>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</si>
  <si>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</si>
  <si>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</si>
  <si>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</si>
  <si>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</si>
  <si>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</si>
  <si>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</si>
  <si>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</si>
  <si>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</si>
  <si>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</si>
  <si>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</si>
  <si>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</si>
  <si>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</si>
  <si>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</si>
  <si>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</si>
  <si>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</si>
  <si>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</si>
  <si>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</si>
  <si>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</si>
  <si>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</si>
  <si>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</si>
  <si>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</si>
  <si>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</si>
  <si>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</si>
  <si>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</si>
  <si>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</si>
  <si>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</si>
  <si>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</si>
  <si>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</si>
  <si>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</si>
  <si>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</si>
  <si>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</si>
  <si>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</si>
  <si>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</si>
  <si>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</si>
  <si>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</si>
  <si>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</si>
  <si>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</si>
  <si>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</si>
  <si>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</si>
  <si>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</si>
  <si>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</si>
  <si>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</si>
  <si>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</si>
  <si>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</si>
  <si>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</si>
  <si>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</si>
  <si>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</si>
  <si>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</si>
  <si>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</si>
  <si>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驻外使领馆公证翻译费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</si>
  <si>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</si>
  <si>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</si>
  <si>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</si>
  <si>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</si>
  <si>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</si>
  <si>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</si>
  <si>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</si>
  <si>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</si>
  <si>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</si>
  <si>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</si>
  <si>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</si>
  <si>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</si>
  <si>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</si>
  <si>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</si>
  <si>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</si>
  <si>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</si>
  <si>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</si>
  <si>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</si>
  <si>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</si>
  <si>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</si>
  <si>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</si>
  <si>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</si>
  <si>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</si>
  <si>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</si>
  <si>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</si>
  <si>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</si>
  <si>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</si>
  <si>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</si>
  <si>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</si>
  <si>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</si>
  <si>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新闻出版广电部门行政事业性收费收入</t>
  </si>
  <si>
    <t xml:space="preserve">      其他缴入国库的新闻出版广电部门行政事业性收费</t>
  </si>
  <si>
    <t xml:space="preserve">    安全生产行政事业性收费收入</t>
  </si>
  <si>
    <t xml:space="preserve">      缴入国库的安全生产行政事业性收费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</si>
  <si>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</si>
  <si>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</si>
  <si>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</si>
  <si>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</si>
  <si>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</si>
  <si>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</si>
  <si>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</si>
  <si>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</si>
  <si>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</si>
  <si>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</si>
  <si>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</si>
  <si>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</si>
  <si>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</si>
  <si>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</si>
  <si>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</si>
  <si>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</si>
  <si>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</si>
  <si>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</si>
  <si>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</si>
  <si>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</si>
  <si>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</si>
  <si>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</si>
  <si>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</si>
  <si>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</si>
  <si>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</si>
  <si>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</si>
  <si>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</si>
  <si>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</si>
  <si>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</si>
  <si>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</si>
  <si>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</si>
  <si>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</si>
  <si>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</si>
  <si>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</si>
  <si>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</si>
  <si>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</si>
  <si>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</si>
  <si>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</si>
  <si>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</si>
  <si>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</si>
  <si>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</si>
  <si>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</si>
  <si>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</si>
  <si>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</si>
  <si>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</si>
  <si>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</si>
  <si>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</si>
  <si>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</si>
  <si>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</si>
  <si>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</si>
  <si>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</si>
  <si>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其他缴入国库的生态环境行政事业性收费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</si>
  <si>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</si>
  <si>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</si>
  <si>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</si>
  <si>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</si>
  <si>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</si>
  <si>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</si>
  <si>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</si>
  <si>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</si>
  <si>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</si>
  <si>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</si>
  <si>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</si>
  <si>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</si>
  <si>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</si>
  <si>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</si>
  <si>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</si>
  <si>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</si>
  <si>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</si>
  <si>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</si>
  <si>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</si>
  <si>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</si>
  <si>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</si>
  <si>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</si>
  <si>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</si>
  <si>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</si>
  <si>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</si>
  <si>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</si>
  <si>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</si>
  <si>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</si>
  <si>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</si>
  <si>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</si>
  <si>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</si>
  <si>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</si>
  <si>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</si>
  <si>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</si>
  <si>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</si>
  <si>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</si>
  <si>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</si>
  <si>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</si>
  <si>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</si>
  <si>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</si>
  <si>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</si>
  <si>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</si>
  <si>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</si>
  <si>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</si>
  <si>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</si>
  <si>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</si>
  <si>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</si>
  <si>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</si>
  <si>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</si>
  <si>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</si>
  <si>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</si>
  <si>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</si>
  <si>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</si>
  <si>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</si>
  <si>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</si>
  <si>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</si>
  <si>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</si>
  <si>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</si>
  <si>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</si>
  <si>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</si>
  <si>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</si>
  <si>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</si>
  <si>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</si>
  <si>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</si>
  <si>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</si>
  <si>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</si>
  <si>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</si>
  <si>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</si>
  <si>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</si>
  <si>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</si>
  <si>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</si>
  <si>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</si>
  <si>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</si>
  <si>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</si>
  <si>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</si>
  <si>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</si>
  <si>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</si>
  <si>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其他缴入国库的外文局行政事业性收费</t>
  </si>
  <si>
    <t xml:space="preserve">    南水北调办行政事业性收费收入</t>
  </si>
  <si>
    <t xml:space="preserve">      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</si>
  <si>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</si>
  <si>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</si>
  <si>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</si>
  <si>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</si>
  <si>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</si>
  <si>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</si>
  <si>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</si>
  <si>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</si>
  <si>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</si>
  <si>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</si>
  <si>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</si>
  <si>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</si>
  <si>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</si>
  <si>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</si>
  <si>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</si>
  <si>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</si>
  <si>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</si>
  <si>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</si>
  <si>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</si>
  <si>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</si>
  <si>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</si>
  <si>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</si>
  <si>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</si>
  <si>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</si>
  <si>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</si>
  <si>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</si>
  <si>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</si>
  <si>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</si>
  <si>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</si>
  <si>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</si>
  <si>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</si>
  <si>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</si>
  <si>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</si>
  <si>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</si>
  <si>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</si>
  <si>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</si>
  <si>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</si>
  <si>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</si>
  <si>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</si>
  <si>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</si>
  <si>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</si>
  <si>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</si>
  <si>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</si>
  <si>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</si>
  <si>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</si>
  <si>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</si>
  <si>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</si>
  <si>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</si>
  <si>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</si>
  <si>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</si>
  <si>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</si>
  <si>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</si>
  <si>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</si>
  <si>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</si>
  <si>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</si>
  <si>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</si>
  <si>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</si>
  <si>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</si>
  <si>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</si>
  <si>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</si>
  <si>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</si>
  <si>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</si>
  <si>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</si>
  <si>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</si>
  <si>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</si>
  <si>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</si>
  <si>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</si>
  <si>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</si>
  <si>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</si>
  <si>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</si>
  <si>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</si>
  <si>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</si>
  <si>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</si>
  <si>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</si>
  <si>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</si>
  <si>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</si>
  <si>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</si>
  <si>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</si>
  <si>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</si>
  <si>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</si>
  <si>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</si>
  <si>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</si>
  <si>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</si>
  <si>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</si>
  <si>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</si>
  <si>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</si>
  <si>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</si>
  <si>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</si>
  <si>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</si>
  <si>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</si>
  <si>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</si>
  <si>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</si>
  <si>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</si>
  <si>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</si>
  <si>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</si>
  <si>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</si>
  <si>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</si>
  <si>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</si>
  <si>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</si>
  <si>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</si>
  <si>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</si>
  <si>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</si>
  <si>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</si>
  <si>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</si>
  <si>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</si>
  <si>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</si>
  <si>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</si>
  <si>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</si>
  <si>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</si>
  <si>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</si>
  <si>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</si>
  <si>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</si>
  <si>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</si>
  <si>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</si>
  <si>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</si>
  <si>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</si>
  <si>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</si>
  <si>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</si>
  <si>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</si>
  <si>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</si>
  <si>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2019年度嘉鱼县一般公共预算支出决算功能分类录入表</t>
  </si>
  <si>
    <t>录入02表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</si>
  <si>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</si>
  <si>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</si>
  <si>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</si>
  <si>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</si>
  <si>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</si>
  <si>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</si>
  <si>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</si>
  <si>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</si>
  <si>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</si>
  <si>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</si>
  <si>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</si>
  <si>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</si>
  <si>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</si>
  <si>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</si>
  <si>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</si>
  <si>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</si>
  <si>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</si>
  <si>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</si>
  <si>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</si>
  <si>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</si>
  <si>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</si>
  <si>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</si>
  <si>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</si>
  <si>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</si>
  <si>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</si>
  <si>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</si>
  <si>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</si>
  <si>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</si>
  <si>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</si>
  <si>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</si>
  <si>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</si>
  <si>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</si>
  <si>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</si>
  <si>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</si>
  <si>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</si>
  <si>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</si>
  <si>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</si>
  <si>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</si>
  <si>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</si>
  <si>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</si>
  <si>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</si>
  <si>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</si>
  <si>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</si>
  <si>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</si>
  <si>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</si>
  <si>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</si>
  <si>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</si>
  <si>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</si>
  <si>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</si>
  <si>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</si>
  <si>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</si>
  <si>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</si>
  <si>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</si>
  <si>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</si>
  <si>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</si>
  <si>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</si>
  <si>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</si>
  <si>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</si>
  <si>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</si>
  <si>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</si>
  <si>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</si>
  <si>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</si>
  <si>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</si>
  <si>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</si>
  <si>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</si>
  <si>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</si>
  <si>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</si>
  <si>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</si>
  <si>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</si>
  <si>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</si>
  <si>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</si>
  <si>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</si>
  <si>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</si>
  <si>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</si>
  <si>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</si>
  <si>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</si>
  <si>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</si>
  <si>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</si>
  <si>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</si>
  <si>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</si>
  <si>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</si>
  <si>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</si>
  <si>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</si>
  <si>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</si>
  <si>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</si>
  <si>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</si>
  <si>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</si>
  <si>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</si>
  <si>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</si>
  <si>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</si>
  <si>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</si>
  <si>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</si>
  <si>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</si>
  <si>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</si>
  <si>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</si>
  <si>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</si>
  <si>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</si>
  <si>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</si>
  <si>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</si>
  <si>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</si>
  <si>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</si>
  <si>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</si>
  <si>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</si>
  <si>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</si>
  <si>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</si>
  <si>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</si>
  <si>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</si>
  <si>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</si>
  <si>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</si>
  <si>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</si>
  <si>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</si>
  <si>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</si>
  <si>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</si>
  <si>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</si>
  <si>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</si>
  <si>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</si>
  <si>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</si>
  <si>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</si>
  <si>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</si>
  <si>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</si>
  <si>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</si>
  <si>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</si>
  <si>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</si>
  <si>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</si>
  <si>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</si>
  <si>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</si>
  <si>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</si>
  <si>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</si>
  <si>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</si>
  <si>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</si>
  <si>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</si>
  <si>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</si>
  <si>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</si>
  <si>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</si>
  <si>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</si>
  <si>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</si>
  <si>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</si>
  <si>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</si>
  <si>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</si>
  <si>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</si>
  <si>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</si>
  <si>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</si>
  <si>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</si>
  <si>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</si>
  <si>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</si>
  <si>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</si>
  <si>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</si>
  <si>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</si>
  <si>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</si>
  <si>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</si>
  <si>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</si>
  <si>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</si>
  <si>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</si>
  <si>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</si>
  <si>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</si>
  <si>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</si>
  <si>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</si>
  <si>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</si>
  <si>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</si>
  <si>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</si>
  <si>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</si>
  <si>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</si>
  <si>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</si>
  <si>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</si>
  <si>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</si>
  <si>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</si>
  <si>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</si>
  <si>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</si>
  <si>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</si>
  <si>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</si>
  <si>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</si>
  <si>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</si>
  <si>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</si>
  <si>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</si>
  <si>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</si>
  <si>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</si>
  <si>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</si>
  <si>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</si>
  <si>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</si>
  <si>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</si>
  <si>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</si>
  <si>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</si>
  <si>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</si>
  <si>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</si>
  <si>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</si>
  <si>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</si>
  <si>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</si>
  <si>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</si>
  <si>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</si>
  <si>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</si>
  <si>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</si>
  <si>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</si>
  <si>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</si>
  <si>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</si>
  <si>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</si>
  <si>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</si>
  <si>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</si>
  <si>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</si>
  <si>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</si>
  <si>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</si>
  <si>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</si>
  <si>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</si>
  <si>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</si>
  <si>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</si>
  <si>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</si>
  <si>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</si>
  <si>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</si>
  <si>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</si>
  <si>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</si>
  <si>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</si>
  <si>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</si>
  <si>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</si>
  <si>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</si>
  <si>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</si>
  <si>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</si>
  <si>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</si>
  <si>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</si>
  <si>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</si>
  <si>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</si>
  <si>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</si>
  <si>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</si>
  <si>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</si>
  <si>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</si>
  <si>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</si>
  <si>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</si>
  <si>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</si>
  <si>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</si>
  <si>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</si>
  <si>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</si>
  <si>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</si>
  <si>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</si>
  <si>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</si>
  <si>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</si>
  <si>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</si>
  <si>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</si>
  <si>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</si>
  <si>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</si>
  <si>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</si>
  <si>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</si>
  <si>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</si>
  <si>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</si>
  <si>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</si>
  <si>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</si>
  <si>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</si>
  <si>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</si>
  <si>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</si>
  <si>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</si>
  <si>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</si>
  <si>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</si>
  <si>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</si>
  <si>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</si>
  <si>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</si>
  <si>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</si>
  <si>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</si>
  <si>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</si>
  <si>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</si>
  <si>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</si>
  <si>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</si>
  <si>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</si>
  <si>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</si>
  <si>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</si>
  <si>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</si>
  <si>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</si>
  <si>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</si>
  <si>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</si>
  <si>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</si>
  <si>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</si>
  <si>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</si>
  <si>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</si>
  <si>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</si>
  <si>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</si>
  <si>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</si>
  <si>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</si>
  <si>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</si>
  <si>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</si>
  <si>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</si>
  <si>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</si>
  <si>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</si>
  <si>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</si>
  <si>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</si>
  <si>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</si>
  <si>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</si>
  <si>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</si>
  <si>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</si>
  <si>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</si>
  <si>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</si>
  <si>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</si>
  <si>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</si>
  <si>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</si>
  <si>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</si>
  <si>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</si>
  <si>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</si>
  <si>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</si>
  <si>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</si>
  <si>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</si>
  <si>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</si>
  <si>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</si>
  <si>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</si>
  <si>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</si>
  <si>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</si>
  <si>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</si>
  <si>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</si>
  <si>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</si>
  <si>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</si>
  <si>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</si>
  <si>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</si>
  <si>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</si>
  <si>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</si>
  <si>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</si>
  <si>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</si>
  <si>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</si>
  <si>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</si>
  <si>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</si>
  <si>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</si>
  <si>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</si>
  <si>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</si>
  <si>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</si>
  <si>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</si>
  <si>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</si>
  <si>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</si>
  <si>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</si>
  <si>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</si>
  <si>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</si>
  <si>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</si>
  <si>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</si>
  <si>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</si>
  <si>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</si>
  <si>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</si>
  <si>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</si>
  <si>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</si>
  <si>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</si>
  <si>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</si>
  <si>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</si>
  <si>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</si>
  <si>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</si>
  <si>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</si>
  <si>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</si>
  <si>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</si>
  <si>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</si>
  <si>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</si>
  <si>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</si>
  <si>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</si>
  <si>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</si>
  <si>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</si>
  <si>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</si>
  <si>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</si>
  <si>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</si>
  <si>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</si>
  <si>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</si>
  <si>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</si>
  <si>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</si>
  <si>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</si>
  <si>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</si>
  <si>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</si>
  <si>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</si>
  <si>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</si>
  <si>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</si>
  <si>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</si>
  <si>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</si>
  <si>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</si>
  <si>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</si>
  <si>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</si>
  <si>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</si>
  <si>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</si>
  <si>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</si>
  <si>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</si>
  <si>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</si>
  <si>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</si>
  <si>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</si>
  <si>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</si>
  <si>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</si>
  <si>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</si>
  <si>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</si>
  <si>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</si>
  <si>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</si>
  <si>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</si>
  <si>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</si>
  <si>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</si>
  <si>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</si>
  <si>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</si>
  <si>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</si>
  <si>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</si>
  <si>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</si>
  <si>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</si>
  <si>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</si>
  <si>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</si>
  <si>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</si>
  <si>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</si>
  <si>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</si>
  <si>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</si>
  <si>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</si>
  <si>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</si>
  <si>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</si>
  <si>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</si>
  <si>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</si>
  <si>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</si>
  <si>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</si>
  <si>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</si>
  <si>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</si>
  <si>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</si>
  <si>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</si>
  <si>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</si>
  <si>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</si>
  <si>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</si>
  <si>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</si>
  <si>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</si>
  <si>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</si>
  <si>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</si>
  <si>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</si>
  <si>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</si>
  <si>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</si>
  <si>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</si>
  <si>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</si>
  <si>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</si>
  <si>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</si>
  <si>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</si>
  <si>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</si>
  <si>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</si>
  <si>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</si>
  <si>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</si>
  <si>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</si>
  <si>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</si>
  <si>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</si>
  <si>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</si>
  <si>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</si>
  <si>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</si>
  <si>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</si>
  <si>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</si>
  <si>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</si>
  <si>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</si>
  <si>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</si>
  <si>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</si>
  <si>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</si>
  <si>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</si>
  <si>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</si>
  <si>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</si>
  <si>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</si>
  <si>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</si>
  <si>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</si>
  <si>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</si>
  <si>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</si>
  <si>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</si>
  <si>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</si>
  <si>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</si>
  <si>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</si>
  <si>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</si>
  <si>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</si>
  <si>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</si>
  <si>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</si>
  <si>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</si>
  <si>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</si>
  <si>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</si>
  <si>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</si>
  <si>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</si>
  <si>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</si>
  <si>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</si>
  <si>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</si>
  <si>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</si>
  <si>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</si>
  <si>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</si>
  <si>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</si>
  <si>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</si>
  <si>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</si>
  <si>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</si>
  <si>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</si>
  <si>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</si>
  <si>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</si>
  <si>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</si>
  <si>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</si>
  <si>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</si>
  <si>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</si>
  <si>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</si>
  <si>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</si>
  <si>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</si>
  <si>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</si>
  <si>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</si>
  <si>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</si>
  <si>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</si>
  <si>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</si>
  <si>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</si>
  <si>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</si>
  <si>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</si>
  <si>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</si>
  <si>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</si>
  <si>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</si>
  <si>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</si>
  <si>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</si>
  <si>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</si>
  <si>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</si>
  <si>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</si>
  <si>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</si>
  <si>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</si>
  <si>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</si>
  <si>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</si>
  <si>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</si>
  <si>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</si>
  <si>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</si>
  <si>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</si>
  <si>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</si>
  <si>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</si>
  <si>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</si>
  <si>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</si>
  <si>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</si>
  <si>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</si>
  <si>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</si>
  <si>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</si>
  <si>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</si>
  <si>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</si>
  <si>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</si>
  <si>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</si>
  <si>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</si>
  <si>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</si>
  <si>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</si>
  <si>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</si>
  <si>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</si>
  <si>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</si>
  <si>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</si>
  <si>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</si>
  <si>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</si>
  <si>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</si>
  <si>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</si>
  <si>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</si>
  <si>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</si>
  <si>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</si>
  <si>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</si>
  <si>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</si>
  <si>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</si>
  <si>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</si>
  <si>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</si>
  <si>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</si>
  <si>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</si>
  <si>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</si>
  <si>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</si>
  <si>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</si>
  <si>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</si>
  <si>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</si>
  <si>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</si>
  <si>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</si>
  <si>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</si>
  <si>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</si>
  <si>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</si>
  <si>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</si>
  <si>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</si>
  <si>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</si>
  <si>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</si>
  <si>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</si>
  <si>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</si>
  <si>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</si>
  <si>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</si>
  <si>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</si>
  <si>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</si>
  <si>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</si>
  <si>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</si>
  <si>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</si>
  <si>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</si>
  <si>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</si>
  <si>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</si>
  <si>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</si>
  <si>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</si>
  <si>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</si>
  <si>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</si>
  <si>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</si>
  <si>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</si>
  <si>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</si>
  <si>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</si>
  <si>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</si>
  <si>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</si>
  <si>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</si>
  <si>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</si>
  <si>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</si>
  <si>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</si>
  <si>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</si>
  <si>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</si>
  <si>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</si>
  <si>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</si>
  <si>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</si>
  <si>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</si>
  <si>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</si>
  <si>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</si>
  <si>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</si>
  <si>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</si>
  <si>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</si>
  <si>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</si>
  <si>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</si>
  <si>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</si>
  <si>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</si>
  <si>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</si>
  <si>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</si>
  <si>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</si>
  <si>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</si>
  <si>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</si>
  <si>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</si>
  <si>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</si>
  <si>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</si>
  <si>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</si>
  <si>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</si>
  <si>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</si>
  <si>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</si>
  <si>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</si>
  <si>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</si>
  <si>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</si>
  <si>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</si>
  <si>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</si>
  <si>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</si>
  <si>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</si>
  <si>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</si>
  <si>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</si>
  <si>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</si>
  <si>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</si>
  <si>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</si>
  <si>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</si>
  <si>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</si>
  <si>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</si>
  <si>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</si>
  <si>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</si>
  <si>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</si>
  <si>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</si>
  <si>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</si>
  <si>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</si>
  <si>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</si>
  <si>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</si>
  <si>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</si>
  <si>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</si>
  <si>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</si>
  <si>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</si>
  <si>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</si>
  <si>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</si>
  <si>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</si>
  <si>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</si>
  <si>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</si>
  <si>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</si>
  <si>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</si>
  <si>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</si>
  <si>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</si>
  <si>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</si>
  <si>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</si>
  <si>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</si>
  <si>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</si>
  <si>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</si>
  <si>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</si>
  <si>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</si>
  <si>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</si>
  <si>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</si>
  <si>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</si>
  <si>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</si>
  <si>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</si>
  <si>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</si>
  <si>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</si>
  <si>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</si>
  <si>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</si>
  <si>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</si>
  <si>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</si>
  <si>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</si>
  <si>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</si>
  <si>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</si>
  <si>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</si>
  <si>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</si>
  <si>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</si>
  <si>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</si>
  <si>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</si>
  <si>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</si>
  <si>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</si>
  <si>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</si>
  <si>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</si>
  <si>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</si>
  <si>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</si>
  <si>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</si>
  <si>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</si>
  <si>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</si>
  <si>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</si>
  <si>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</si>
  <si>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</si>
  <si>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</si>
  <si>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</si>
  <si>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</si>
  <si>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</si>
  <si>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</si>
  <si>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</si>
  <si>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</si>
  <si>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</si>
  <si>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</si>
  <si>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</si>
  <si>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</si>
  <si>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</si>
  <si>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</si>
  <si>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</si>
  <si>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</si>
  <si>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</si>
  <si>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</si>
  <si>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</si>
  <si>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</si>
  <si>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</si>
  <si>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</si>
  <si>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</si>
  <si>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</si>
  <si>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</si>
  <si>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</si>
  <si>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</si>
  <si>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</si>
  <si>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</si>
  <si>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</si>
  <si>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</si>
  <si>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</si>
  <si>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</si>
  <si>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</si>
  <si>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</si>
  <si>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</si>
  <si>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</si>
  <si>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</si>
  <si>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</si>
  <si>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</si>
  <si>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</si>
  <si>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</si>
  <si>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</si>
  <si>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</si>
  <si>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</si>
  <si>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</si>
  <si>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</si>
  <si>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</si>
  <si>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</si>
  <si>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</si>
  <si>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</si>
  <si>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</si>
  <si>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</si>
  <si>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</si>
  <si>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</si>
  <si>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</si>
  <si>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</si>
  <si>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</si>
  <si>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</si>
  <si>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</si>
  <si>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</si>
  <si>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</si>
  <si>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</si>
  <si>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</si>
  <si>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</si>
  <si>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</si>
  <si>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</si>
  <si>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</si>
  <si>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</si>
  <si>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</si>
  <si>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</si>
  <si>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</si>
  <si>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</si>
  <si>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</si>
  <si>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</si>
  <si>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</si>
  <si>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</si>
  <si>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</si>
  <si>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</si>
  <si>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</si>
  <si>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</si>
  <si>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</si>
  <si>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</si>
  <si>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</si>
  <si>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</si>
  <si>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</si>
  <si>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</si>
  <si>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</si>
  <si>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</si>
  <si>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</si>
  <si>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</si>
  <si>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</si>
  <si>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</si>
  <si>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</si>
  <si>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</si>
  <si>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</si>
  <si>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</si>
  <si>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</si>
  <si>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</si>
  <si>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</si>
  <si>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</si>
  <si>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</si>
  <si>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</si>
  <si>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</si>
  <si>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</si>
  <si>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</si>
  <si>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</si>
  <si>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</si>
  <si>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</si>
  <si>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</si>
  <si>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</si>
  <si>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</si>
  <si>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</si>
  <si>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</si>
  <si>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</si>
  <si>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</si>
  <si>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</si>
  <si>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</si>
  <si>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</si>
  <si>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</si>
  <si>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</si>
  <si>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</si>
  <si>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</si>
  <si>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</si>
  <si>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</si>
  <si>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</si>
  <si>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</si>
  <si>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</si>
  <si>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</si>
  <si>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</si>
  <si>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</si>
  <si>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</si>
  <si>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</si>
  <si>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</si>
  <si>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</si>
  <si>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</si>
  <si>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</si>
  <si>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</si>
  <si>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</si>
  <si>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</si>
  <si>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</si>
  <si>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</si>
  <si>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</si>
  <si>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</si>
  <si>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</si>
  <si>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</si>
  <si>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</si>
  <si>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</si>
  <si>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</si>
  <si>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</si>
  <si>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</si>
  <si>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</si>
  <si>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</si>
  <si>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</si>
  <si>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</si>
  <si>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</si>
  <si>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</si>
  <si>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</si>
  <si>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</si>
  <si>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</si>
  <si>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</si>
  <si>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</si>
  <si>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</si>
  <si>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</si>
  <si>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</si>
  <si>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</si>
  <si>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</si>
  <si>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</si>
  <si>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</si>
  <si>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</si>
  <si>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</si>
  <si>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</si>
  <si>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</si>
  <si>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</si>
  <si>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</si>
  <si>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</si>
  <si>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</si>
  <si>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</si>
  <si>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</si>
  <si>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</si>
  <si>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</si>
  <si>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</si>
  <si>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</si>
  <si>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</si>
  <si>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</si>
  <si>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</si>
  <si>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</si>
  <si>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</si>
  <si>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</si>
  <si>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</si>
  <si>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</si>
  <si>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</si>
  <si>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</si>
  <si>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</si>
  <si>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</si>
  <si>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</si>
  <si>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</si>
  <si>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</si>
  <si>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</si>
  <si>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</si>
  <si>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</si>
  <si>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</si>
  <si>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</si>
  <si>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</si>
  <si>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</si>
  <si>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</si>
  <si>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</si>
  <si>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</si>
  <si>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</si>
  <si>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</si>
  <si>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</si>
  <si>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</si>
  <si>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</si>
  <si>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</si>
  <si>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</si>
  <si>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</si>
  <si>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</si>
  <si>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</si>
  <si>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</si>
  <si>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</si>
  <si>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</si>
  <si>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</si>
  <si>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</si>
  <si>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</si>
  <si>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</si>
  <si>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</si>
  <si>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</si>
  <si>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</si>
  <si>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</si>
  <si>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</si>
  <si>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</si>
  <si>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</si>
  <si>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</si>
  <si>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</si>
  <si>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</si>
  <si>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</si>
  <si>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</si>
  <si>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</si>
  <si>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</si>
  <si>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</si>
  <si>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</si>
  <si>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</si>
  <si>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</si>
  <si>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</si>
  <si>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</si>
  <si>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</si>
  <si>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</si>
  <si>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</si>
  <si>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</si>
  <si>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</si>
  <si>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</si>
  <si>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</si>
  <si>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</si>
  <si>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</si>
  <si>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</si>
  <si>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</si>
  <si>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</si>
  <si>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</si>
  <si>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</si>
  <si>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</si>
  <si>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</si>
  <si>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</si>
  <si>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</si>
  <si>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</si>
  <si>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</si>
  <si>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</si>
  <si>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</si>
  <si>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</si>
  <si>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</si>
  <si>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</si>
  <si>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</si>
  <si>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</si>
  <si>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</si>
  <si>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</si>
  <si>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</si>
  <si>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</si>
  <si>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</si>
  <si>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</si>
  <si>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</si>
  <si>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</si>
  <si>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</si>
  <si>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</si>
  <si>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</si>
  <si>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</si>
  <si>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</si>
  <si>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</si>
  <si>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</si>
  <si>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</si>
  <si>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</si>
  <si>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</si>
  <si>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</si>
  <si>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</si>
  <si>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</si>
  <si>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</si>
  <si>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</si>
  <si>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</si>
  <si>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</si>
  <si>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</si>
  <si>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</si>
  <si>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</si>
  <si>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</si>
  <si>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</si>
  <si>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</si>
  <si>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</si>
  <si>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</si>
  <si>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</si>
  <si>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</si>
  <si>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</si>
  <si>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</si>
  <si>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</si>
  <si>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</si>
  <si>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</si>
  <si>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</si>
  <si>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</si>
  <si>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</si>
  <si>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</si>
  <si>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</si>
  <si>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</si>
  <si>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</si>
  <si>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</si>
  <si>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</si>
  <si>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</si>
  <si>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</si>
  <si>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</si>
  <si>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</si>
  <si>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</si>
  <si>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</si>
  <si>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</si>
  <si>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</si>
  <si>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</si>
  <si>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</si>
  <si>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</si>
  <si>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</si>
  <si>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</si>
  <si>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</si>
  <si>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</si>
  <si>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</si>
  <si>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</si>
  <si>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</si>
  <si>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</si>
  <si>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</si>
  <si>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</si>
  <si>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</si>
  <si>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</si>
  <si>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</si>
  <si>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</si>
  <si>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</si>
  <si>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</si>
  <si>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</si>
  <si>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</si>
  <si>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</si>
  <si>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</si>
  <si>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</si>
  <si>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</si>
  <si>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</si>
  <si>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</si>
  <si>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</si>
  <si>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</si>
  <si>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</si>
  <si>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</si>
  <si>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</si>
  <si>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</si>
  <si>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</si>
  <si>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</si>
  <si>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</si>
  <si>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</si>
  <si>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</si>
  <si>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</si>
  <si>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</si>
  <si>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</si>
  <si>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</si>
  <si>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</si>
  <si>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</si>
  <si>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</si>
  <si>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</si>
  <si>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</si>
  <si>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</si>
  <si>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</si>
  <si>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</si>
  <si>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</si>
  <si>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</si>
  <si>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</si>
  <si>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</si>
  <si>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</si>
  <si>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</si>
  <si>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</si>
  <si>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</si>
  <si>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</si>
  <si>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2019年嘉鱼县一般公共预算(基本)支出预算经济分类录入表</t>
  </si>
  <si>
    <t>录入03表</t>
  </si>
  <si>
    <t>预算数</t>
  </si>
  <si>
    <t>调整预算数</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</si>
  <si>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</si>
  <si>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</si>
  <si>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</si>
  <si>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</si>
  <si>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</si>
  <si>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</si>
  <si>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</si>
  <si>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</si>
  <si>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</si>
  <si>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</si>
  <si>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</si>
  <si>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</si>
  <si>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</si>
  <si>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</si>
  <si>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</si>
  <si>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</si>
  <si>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</si>
  <si>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</si>
  <si>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</si>
  <si>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</si>
  <si>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</si>
  <si>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</si>
  <si>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</si>
  <si>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</si>
  <si>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</si>
  <si>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</si>
  <si>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</si>
  <si>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</si>
  <si>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</si>
  <si>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</si>
  <si>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</si>
  <si>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</si>
  <si>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</si>
  <si>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</si>
  <si>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</si>
  <si>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</si>
  <si>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</si>
  <si>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</si>
  <si>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</si>
  <si>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</si>
  <si>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</si>
  <si>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</si>
  <si>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</si>
  <si>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</si>
  <si>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</si>
  <si>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</si>
  <si>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</si>
  <si>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</si>
  <si>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</si>
  <si>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</si>
  <si>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</si>
  <si>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</si>
  <si>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</si>
  <si>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</si>
  <si>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</si>
  <si>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</si>
  <si>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</si>
  <si>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2019年嘉鱼县一般公共预算(基本)支出决算经济分类录入表</t>
  </si>
  <si>
    <t>录入04表</t>
  </si>
  <si>
    <t>财政拨款列支数</t>
  </si>
  <si>
    <t>财政权责发生制列支数</t>
  </si>
  <si>
    <t>2019年度嘉鱼县一般公共预算转移性收支决算录入表</t>
  </si>
  <si>
    <t>录入05表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</si>
  <si>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</si>
  <si>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</si>
  <si>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</si>
  <si>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</si>
  <si>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</si>
  <si>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</si>
  <si>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</si>
  <si>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</si>
  <si>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</si>
  <si>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</si>
  <si>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</si>
  <si>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</si>
  <si>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</si>
  <si>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</si>
  <si>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</si>
  <si>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</si>
  <si>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</si>
  <si>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</si>
  <si>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</si>
  <si>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</si>
  <si>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</si>
  <si>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</si>
  <si>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</si>
  <si>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</si>
  <si>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</si>
  <si>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</si>
  <si>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</si>
  <si>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</si>
  <si>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</si>
  <si>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</si>
  <si>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</si>
  <si>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</si>
  <si>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成品油税费改革转移支付补助收入</t>
  </si>
  <si>
    <t xml:space="preserve">    成品油税费改革转移支付补助支出</t>
  </si>
  <si>
    <t xml:space="preserve">    基层公检法司转移支付收入</t>
  </si>
  <si>
    <t xml:space="preserve">    基层公检法司转移支付支出</t>
  </si>
  <si>
    <t xml:space="preserve">    城乡义务教育转移支付收入</t>
  </si>
  <si>
    <t xml:space="preserve">    城乡义务教育转移支付支出</t>
  </si>
  <si>
    <t xml:space="preserve">    基本养老金转移支付收入</t>
  </si>
  <si>
    <t xml:space="preserve">    基本养老金转移支付支出</t>
  </si>
  <si>
    <t xml:space="preserve">    城乡居民基本医疗保险转移支付收入</t>
  </si>
  <si>
    <t xml:space="preserve">    城乡居民基本医疗保险转移支付支出</t>
  </si>
  <si>
    <t xml:space="preserve">    农村综合改革转移支付收入</t>
  </si>
  <si>
    <t xml:space="preserve">    农村综合改革转移支付支出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</si>
  <si>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</si>
  <si>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</si>
  <si>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</si>
  <si>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</si>
  <si>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</si>
  <si>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</si>
  <si>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</si>
  <si>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</si>
  <si>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</si>
  <si>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</si>
  <si>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</si>
  <si>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</si>
  <si>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贫困地区转移支付收入</t>
  </si>
  <si>
    <t xml:space="preserve">    贫困地区转移支付支出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</si>
  <si>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</si>
  <si>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</si>
  <si>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</si>
  <si>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</si>
  <si>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</si>
  <si>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</si>
  <si>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</si>
  <si>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</si>
  <si>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</si>
  <si>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</si>
  <si>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</si>
  <si>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</si>
  <si>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</si>
  <si>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</si>
  <si>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</si>
  <si>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</si>
  <si>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卫生健康共同财政事权转移支付收入  </t>
  </si>
  <si>
    <t xml:space="preserve">    卫生健康共同财政事权转移支付支出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</si>
  <si>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</si>
  <si>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</si>
  <si>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</si>
  <si>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</si>
  <si>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</si>
  <si>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</si>
  <si>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</si>
  <si>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</si>
  <si>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资源勘探信息等共同财政事权转移支付收入  </t>
  </si>
  <si>
    <t xml:space="preserve">    资源勘探信息等共同财政事权转移支付支出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</si>
  <si>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</si>
  <si>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</si>
  <si>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</si>
  <si>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</si>
  <si>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</si>
  <si>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</si>
  <si>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</si>
  <si>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</si>
  <si>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</si>
  <si>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</si>
  <si>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</si>
  <si>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</si>
  <si>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</si>
  <si>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</si>
  <si>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</si>
  <si>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</si>
  <si>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</si>
  <si>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</si>
  <si>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</si>
  <si>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</si>
  <si>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</si>
  <si>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</si>
  <si>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</si>
  <si>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</si>
  <si>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</si>
  <si>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</si>
  <si>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</si>
  <si>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</si>
  <si>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</si>
  <si>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</si>
  <si>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</si>
  <si>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</si>
  <si>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</si>
  <si>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</si>
  <si>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</si>
  <si>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</si>
  <si>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</si>
  <si>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</si>
  <si>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</si>
  <si>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</si>
  <si>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</si>
  <si>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</si>
  <si>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</si>
  <si>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</si>
  <si>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</si>
  <si>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</si>
  <si>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</si>
  <si>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</si>
  <si>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</si>
  <si>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</si>
  <si>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</si>
  <si>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</si>
  <si>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</si>
  <si>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</si>
  <si>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</si>
  <si>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</si>
  <si>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</si>
  <si>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</si>
  <si>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</si>
  <si>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</si>
  <si>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</si>
  <si>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</si>
  <si>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</si>
  <si>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</si>
  <si>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</si>
  <si>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</si>
  <si>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</si>
  <si>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</si>
  <si>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</si>
  <si>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</si>
  <si>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</si>
  <si>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</si>
  <si>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</si>
  <si>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</si>
  <si>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</si>
  <si>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</si>
  <si>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</si>
  <si>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</si>
  <si>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</si>
  <si>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</si>
  <si>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</si>
  <si>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</si>
  <si>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</si>
  <si>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</si>
  <si>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</si>
  <si>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</si>
  <si>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</si>
  <si>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</si>
  <si>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</si>
  <si>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</si>
  <si>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</si>
  <si>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</si>
  <si>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</si>
  <si>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</si>
  <si>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</si>
  <si>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</si>
  <si>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</si>
  <si>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</si>
  <si>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2019年度嘉鱼县一般公共预算收入预算变动情况录入表</t>
  </si>
  <si>
    <t>录入06表</t>
  </si>
  <si>
    <t>变动项目</t>
  </si>
  <si>
    <t>上级专项调整数</t>
  </si>
  <si>
    <t>增加(减少)预算指标</t>
  </si>
  <si>
    <t>小计</t>
  </si>
  <si>
    <t>企业上下划</t>
  </si>
  <si>
    <t>其他</t>
  </si>
  <si>
    <t xml:space="preserve">  个人所得税</t>
  </si>
  <si>
    <t xml:space="preserve">  车船税</t>
  </si>
  <si>
    <t xml:space="preserve">  船舶吨税</t>
  </si>
  <si>
    <t xml:space="preserve">  车辆购置税</t>
  </si>
  <si>
    <t xml:space="preserve">  关税</t>
  </si>
  <si>
    <t xml:space="preserve">  耕地占用税</t>
  </si>
  <si>
    <t xml:space="preserve">  契税</t>
  </si>
  <si>
    <t xml:space="preserve">  烟叶税</t>
  </si>
  <si>
    <t xml:space="preserve">  环境保护税</t>
  </si>
  <si>
    <t xml:space="preserve">  其他收入</t>
  </si>
  <si>
    <t>2019年度嘉鱼县一般公共预算支出预算变动及结余、结转情况录入表</t>
  </si>
  <si>
    <t>录入07表</t>
  </si>
  <si>
    <t>预算结余</t>
  </si>
  <si>
    <t>结转下年使用数</t>
  </si>
  <si>
    <t>返还性收入</t>
  </si>
  <si>
    <t>一般性转移支付</t>
  </si>
  <si>
    <t>专项转移支付</t>
  </si>
  <si>
    <t>上年结转使用数</t>
  </si>
  <si>
    <t>调入资金</t>
  </si>
  <si>
    <t>动支预备费</t>
  </si>
  <si>
    <t>科目调剂</t>
  </si>
  <si>
    <t>本年短收安排</t>
  </si>
  <si>
    <t>补助下级专款</t>
  </si>
  <si>
    <t>省补助计划单列市</t>
  </si>
  <si>
    <t xml:space="preserve">  其他共产党事务支出</t>
  </si>
  <si>
    <t xml:space="preserve">  其他一般公共服务支出</t>
  </si>
  <si>
    <t xml:space="preserve">  对外宣传</t>
  </si>
  <si>
    <t xml:space="preserve">  其他外交支出</t>
  </si>
  <si>
    <t xml:space="preserve">  现役部队</t>
  </si>
  <si>
    <t xml:space="preserve">  国防科研事业</t>
  </si>
  <si>
    <t xml:space="preserve">  专项工程</t>
  </si>
  <si>
    <t xml:space="preserve">  其他国防支出</t>
  </si>
  <si>
    <t xml:space="preserve">  武装警察部队</t>
  </si>
  <si>
    <t xml:space="preserve">  其他公共安全支出</t>
  </si>
  <si>
    <t xml:space="preserve">  其他教育支出</t>
  </si>
  <si>
    <t xml:space="preserve">  其他科学技术支出</t>
  </si>
  <si>
    <t xml:space="preserve">  其他文化体育与传媒支出</t>
  </si>
  <si>
    <t xml:space="preserve">  其他社会保障和就业支出</t>
  </si>
  <si>
    <t xml:space="preserve">  老龄卫生健康事务</t>
  </si>
  <si>
    <t xml:space="preserve">  其他卫生健康支出</t>
  </si>
  <si>
    <t xml:space="preserve">  已垦草原退耕还草</t>
  </si>
  <si>
    <t xml:space="preserve">  能源节约利用</t>
  </si>
  <si>
    <t xml:space="preserve">  可再生能源</t>
  </si>
  <si>
    <t xml:space="preserve">  循环经济</t>
  </si>
  <si>
    <t xml:space="preserve">  其他节能环保支出</t>
  </si>
  <si>
    <t xml:space="preserve">  城乡社区规划与管理</t>
  </si>
  <si>
    <t xml:space="preserve">  城乡社区环境卫生</t>
  </si>
  <si>
    <t xml:space="preserve">  建设市场管理与监督</t>
  </si>
  <si>
    <t xml:space="preserve">  其他城乡社区支出</t>
  </si>
  <si>
    <t xml:space="preserve">  其他农林水支出</t>
  </si>
  <si>
    <t xml:space="preserve">  其他交通运输支出</t>
  </si>
  <si>
    <t xml:space="preserve">  其他资源勘探信息等支出</t>
  </si>
  <si>
    <t xml:space="preserve">  其他商业服务业等支出</t>
  </si>
  <si>
    <t xml:space="preserve">  其他金融支出</t>
  </si>
  <si>
    <t xml:space="preserve">  其他自然资源海洋气象等支出</t>
  </si>
  <si>
    <t>预备费</t>
  </si>
  <si>
    <t xml:space="preserve">  年初预留</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</si>
</sst>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134"/>
      <scheme val="minor"/>
    </font>
    <font>
      <b/>
      <sz val="13"/>
      <color theme="3"/>
      <name val="宋体"/>
      <charset val="134"/>
      <scheme val="minor"/>
    </font>
    <font>
      <b/>
      <sz val="11"/>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b/>
      <sz val="11"/>
      <color rgb="FF3F3F3F"/>
      <name val="宋体"/>
      <charset val="0"/>
      <scheme val="minor"/>
    </font>
    <font>
      <sz val="11"/>
      <color rgb="FF9C6500"/>
      <name val="宋体"/>
      <charset val="0"/>
      <scheme val="minor"/>
    </font>
  </fonts>
  <fills count="3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24"/>
        <bgColor indexed="64"/>
      </patternFill>
    </fill>
    <fill>
      <patternFill patternType="solid">
        <fgColor rgb="FFFFFFCC"/>
        <bgColor indexed="64"/>
      </patternFill>
    </fill>
    <fill>
      <patternFill patternType="solid">
        <fgColor theme="7"/>
        <bgColor indexed="64"/>
      </patternFill>
    </fill>
    <fill>
      <patternFill patternType="solid">
        <fgColor theme="4"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
      <patternFill patternType="solid">
        <fgColor theme="8" tint="0.799981688894314"/>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9">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5" fillId="0" borderId="0" applyFont="0" applyFill="0" applyBorder="0" applyAlignment="0" applyProtection="0">
      <alignment vertical="center"/>
    </xf>
    <xf numFmtId="0" fontId="9" fillId="14" borderId="0" applyNumberFormat="0" applyBorder="0" applyAlignment="0" applyProtection="0">
      <alignment vertical="center"/>
    </xf>
    <xf numFmtId="0" fontId="13" fillId="15" borderId="1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9" fillId="13" borderId="0" applyNumberFormat="0" applyBorder="0" applyAlignment="0" applyProtection="0">
      <alignment vertical="center"/>
    </xf>
    <xf numFmtId="0" fontId="10" fillId="10" borderId="0" applyNumberFormat="0" applyBorder="0" applyAlignment="0" applyProtection="0">
      <alignment vertical="center"/>
    </xf>
    <xf numFmtId="43" fontId="5" fillId="0" borderId="0" applyFont="0" applyFill="0" applyBorder="0" applyAlignment="0" applyProtection="0">
      <alignment vertical="center"/>
    </xf>
    <xf numFmtId="0" fontId="8" fillId="18" borderId="0" applyNumberFormat="0" applyBorder="0" applyAlignment="0" applyProtection="0">
      <alignment vertical="center"/>
    </xf>
    <xf numFmtId="0" fontId="15" fillId="0" borderId="0" applyNumberFormat="0" applyFill="0" applyBorder="0" applyAlignment="0" applyProtection="0">
      <alignment vertical="center"/>
    </xf>
    <xf numFmtId="9" fontId="5" fillId="0" borderId="0" applyFont="0" applyFill="0" applyBorder="0" applyAlignment="0" applyProtection="0">
      <alignment vertical="center"/>
    </xf>
    <xf numFmtId="0" fontId="19" fillId="0" borderId="0" applyNumberFormat="0" applyFill="0" applyBorder="0" applyAlignment="0" applyProtection="0">
      <alignment vertical="center"/>
    </xf>
    <xf numFmtId="0" fontId="5" fillId="7" borderId="11" applyNumberFormat="0" applyFont="0" applyAlignment="0" applyProtection="0">
      <alignment vertical="center"/>
    </xf>
    <xf numFmtId="0" fontId="8" fillId="20" borderId="0" applyNumberFormat="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12" applyNumberFormat="0" applyFill="0" applyAlignment="0" applyProtection="0">
      <alignment vertical="center"/>
    </xf>
    <xf numFmtId="0" fontId="6" fillId="0" borderId="12" applyNumberFormat="0" applyFill="0" applyAlignment="0" applyProtection="0">
      <alignment vertical="center"/>
    </xf>
    <xf numFmtId="0" fontId="8" fillId="23" borderId="0" applyNumberFormat="0" applyBorder="0" applyAlignment="0" applyProtection="0">
      <alignment vertical="center"/>
    </xf>
    <xf numFmtId="0" fontId="7" fillId="0" borderId="13" applyNumberFormat="0" applyFill="0" applyAlignment="0" applyProtection="0">
      <alignment vertical="center"/>
    </xf>
    <xf numFmtId="0" fontId="8" fillId="25" borderId="0" applyNumberFormat="0" applyBorder="0" applyAlignment="0" applyProtection="0">
      <alignment vertical="center"/>
    </xf>
    <xf numFmtId="0" fontId="23" fillId="12" borderId="18" applyNumberFormat="0" applyAlignment="0" applyProtection="0">
      <alignment vertical="center"/>
    </xf>
    <xf numFmtId="0" fontId="11" fillId="12" borderId="14" applyNumberFormat="0" applyAlignment="0" applyProtection="0">
      <alignment vertical="center"/>
    </xf>
    <xf numFmtId="0" fontId="22" fillId="22" borderId="17" applyNumberFormat="0" applyAlignment="0" applyProtection="0">
      <alignment vertical="center"/>
    </xf>
    <xf numFmtId="0" fontId="9" fillId="28" borderId="0" applyNumberFormat="0" applyBorder="0" applyAlignment="0" applyProtection="0">
      <alignment vertical="center"/>
    </xf>
    <xf numFmtId="0" fontId="8" fillId="21" borderId="0" applyNumberFormat="0" applyBorder="0" applyAlignment="0" applyProtection="0">
      <alignment vertical="center"/>
    </xf>
    <xf numFmtId="0" fontId="12" fillId="0" borderId="15" applyNumberFormat="0" applyFill="0" applyAlignment="0" applyProtection="0">
      <alignment vertical="center"/>
    </xf>
    <xf numFmtId="0" fontId="20" fillId="0" borderId="16" applyNumberFormat="0" applyFill="0" applyAlignment="0" applyProtection="0">
      <alignment vertical="center"/>
    </xf>
    <xf numFmtId="0" fontId="14" fillId="17" borderId="0" applyNumberFormat="0" applyBorder="0" applyAlignment="0" applyProtection="0">
      <alignment vertical="center"/>
    </xf>
    <xf numFmtId="0" fontId="24" fillId="31" borderId="0" applyNumberFormat="0" applyBorder="0" applyAlignment="0" applyProtection="0">
      <alignment vertical="center"/>
    </xf>
    <xf numFmtId="0" fontId="9" fillId="32" borderId="0" applyNumberFormat="0" applyBorder="0" applyAlignment="0" applyProtection="0">
      <alignment vertical="center"/>
    </xf>
    <xf numFmtId="0" fontId="8" fillId="16" borderId="0" applyNumberFormat="0" applyBorder="0" applyAlignment="0" applyProtection="0">
      <alignment vertical="center"/>
    </xf>
    <xf numFmtId="0" fontId="9" fillId="9"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9" fillId="19"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9" fillId="11" borderId="0" applyNumberFormat="0" applyBorder="0" applyAlignment="0" applyProtection="0">
      <alignment vertical="center"/>
    </xf>
    <xf numFmtId="0" fontId="9" fillId="29" borderId="0" applyNumberFormat="0" applyBorder="0" applyAlignment="0" applyProtection="0">
      <alignment vertical="center"/>
    </xf>
    <xf numFmtId="0" fontId="8" fillId="33" borderId="0" applyNumberFormat="0" applyBorder="0" applyAlignment="0" applyProtection="0">
      <alignment vertical="center"/>
    </xf>
    <xf numFmtId="0" fontId="9" fillId="35" borderId="0" applyNumberFormat="0" applyBorder="0" applyAlignment="0" applyProtection="0">
      <alignment vertical="center"/>
    </xf>
    <xf numFmtId="0" fontId="8" fillId="36" borderId="0" applyNumberFormat="0" applyBorder="0" applyAlignment="0" applyProtection="0">
      <alignment vertical="center"/>
    </xf>
    <xf numFmtId="0" fontId="8" fillId="34" borderId="0" applyNumberFormat="0" applyBorder="0" applyAlignment="0" applyProtection="0">
      <alignment vertical="center"/>
    </xf>
    <xf numFmtId="0" fontId="9" fillId="37" borderId="0" applyNumberFormat="0" applyBorder="0" applyAlignment="0" applyProtection="0">
      <alignment vertical="center"/>
    </xf>
    <xf numFmtId="0" fontId="8" fillId="24"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xf numFmtId="0" fontId="1" fillId="2" borderId="0" xfId="0" applyFont="1" applyFill="1" applyBorder="1" applyAlignment="1"/>
    <xf numFmtId="0" fontId="1" fillId="2" borderId="0" xfId="0" applyFont="1" applyFill="1" applyBorder="1" applyAlignment="1">
      <alignment wrapText="1"/>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right" vertical="center"/>
    </xf>
    <xf numFmtId="0" fontId="4" fillId="3" borderId="2" xfId="0" applyNumberFormat="1" applyFont="1" applyFill="1" applyBorder="1" applyAlignment="1" applyProtection="1">
      <alignment horizontal="center" vertical="center" wrapText="1"/>
    </xf>
    <xf numFmtId="0" fontId="4" fillId="3" borderId="2" xfId="0" applyNumberFormat="1" applyFont="1" applyFill="1" applyBorder="1" applyAlignment="1" applyProtection="1">
      <alignment horizontal="center" vertical="center"/>
    </xf>
    <xf numFmtId="0" fontId="4" fillId="3" borderId="3" xfId="0" applyNumberFormat="1" applyFont="1" applyFill="1" applyBorder="1" applyAlignment="1" applyProtection="1">
      <alignment horizontal="center" vertical="center" wrapText="1"/>
    </xf>
    <xf numFmtId="0" fontId="4" fillId="3" borderId="4" xfId="0" applyNumberFormat="1" applyFont="1" applyFill="1" applyBorder="1" applyAlignment="1" applyProtection="1">
      <alignment horizontal="center" vertical="center" wrapText="1"/>
    </xf>
    <xf numFmtId="0" fontId="3" fillId="3" borderId="3" xfId="0" applyNumberFormat="1" applyFont="1" applyFill="1" applyBorder="1" applyAlignment="1" applyProtection="1">
      <alignment horizontal="left" vertical="center"/>
    </xf>
    <xf numFmtId="0" fontId="4" fillId="3" borderId="3" xfId="0" applyNumberFormat="1" applyFont="1" applyFill="1" applyBorder="1" applyAlignment="1" applyProtection="1">
      <alignment horizontal="center" vertical="center"/>
    </xf>
    <xf numFmtId="3" fontId="3" fillId="4" borderId="3" xfId="0" applyNumberFormat="1" applyFont="1" applyFill="1" applyBorder="1" applyAlignment="1" applyProtection="1">
      <alignment horizontal="right" vertical="center"/>
    </xf>
    <xf numFmtId="0" fontId="4" fillId="3" borderId="3" xfId="0" applyNumberFormat="1" applyFont="1" applyFill="1" applyBorder="1" applyAlignment="1" applyProtection="1">
      <alignment horizontal="left" vertical="center"/>
    </xf>
    <xf numFmtId="3" fontId="3" fillId="5" borderId="3" xfId="0" applyNumberFormat="1" applyFont="1" applyFill="1" applyBorder="1" applyAlignment="1" applyProtection="1">
      <alignment horizontal="right" vertical="center"/>
    </xf>
    <xf numFmtId="3" fontId="3" fillId="6" borderId="3" xfId="0" applyNumberFormat="1" applyFont="1" applyFill="1" applyBorder="1" applyAlignment="1" applyProtection="1">
      <alignment horizontal="right" vertical="center"/>
    </xf>
    <xf numFmtId="0" fontId="3" fillId="3" borderId="3" xfId="0" applyNumberFormat="1" applyFont="1" applyFill="1" applyBorder="1" applyAlignment="1" applyProtection="1">
      <alignment vertical="center"/>
    </xf>
    <xf numFmtId="0" fontId="4" fillId="3" borderId="4" xfId="0" applyNumberFormat="1" applyFont="1" applyFill="1" applyBorder="1" applyAlignment="1" applyProtection="1">
      <alignment horizontal="center" vertical="center"/>
    </xf>
    <xf numFmtId="0" fontId="4" fillId="3" borderId="3" xfId="0" applyNumberFormat="1" applyFont="1" applyFill="1" applyBorder="1" applyAlignment="1" applyProtection="1">
      <alignment vertical="center"/>
    </xf>
    <xf numFmtId="3" fontId="3" fillId="3" borderId="3" xfId="0" applyNumberFormat="1" applyFont="1" applyFill="1" applyBorder="1" applyAlignment="1" applyProtection="1">
      <alignment horizontal="right" vertical="center"/>
    </xf>
    <xf numFmtId="0" fontId="1" fillId="0" borderId="0" xfId="0" applyFont="1" applyFill="1" applyBorder="1" applyAlignment="1">
      <alignment wrapText="1"/>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3" borderId="5" xfId="0" applyNumberFormat="1" applyFont="1" applyFill="1" applyBorder="1" applyAlignment="1" applyProtection="1">
      <alignment horizontal="center" vertical="center" wrapText="1"/>
    </xf>
    <xf numFmtId="0" fontId="4" fillId="3" borderId="6"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4" fillId="3" borderId="8" xfId="0" applyNumberFormat="1" applyFont="1" applyFill="1" applyBorder="1" applyAlignment="1" applyProtection="1">
      <alignment horizontal="center" vertical="center" wrapText="1"/>
    </xf>
    <xf numFmtId="0" fontId="4" fillId="3" borderId="9" xfId="0" applyNumberFormat="1"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yi\Desktop\&#20915;&#31639;&#25253;&#20154;&#22823;\00902190119002-&#22025;&#40060;&#21439;_.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row r="36">
          <cell r="A36">
            <v>0</v>
          </cell>
        </row>
      </sheetData>
      <sheetData sheetId="2"/>
      <sheetData sheetId="3">
        <row r="5">
          <cell r="C5">
            <v>124685</v>
          </cell>
        </row>
      </sheetData>
      <sheetData sheetId="4">
        <row r="5">
          <cell r="C5">
            <v>334540</v>
          </cell>
        </row>
        <row r="7">
          <cell r="C7">
            <v>1116</v>
          </cell>
        </row>
        <row r="19">
          <cell r="C19">
            <v>643</v>
          </cell>
        </row>
        <row r="28">
          <cell r="C28">
            <v>9701</v>
          </cell>
        </row>
        <row r="39">
          <cell r="C39">
            <v>818</v>
          </cell>
        </row>
        <row r="50">
          <cell r="C50">
            <v>281</v>
          </cell>
        </row>
        <row r="61">
          <cell r="C61">
            <v>3266</v>
          </cell>
        </row>
        <row r="72">
          <cell r="C72">
            <v>0</v>
          </cell>
        </row>
        <row r="84">
          <cell r="C84">
            <v>680</v>
          </cell>
        </row>
        <row r="93">
          <cell r="C93">
            <v>0</v>
          </cell>
        </row>
        <row r="106">
          <cell r="C106">
            <v>397</v>
          </cell>
        </row>
        <row r="116">
          <cell r="C116">
            <v>1218</v>
          </cell>
        </row>
        <row r="125">
          <cell r="C125">
            <v>310</v>
          </cell>
        </row>
        <row r="136">
          <cell r="C136">
            <v>0</v>
          </cell>
        </row>
        <row r="150">
          <cell r="C150">
            <v>0</v>
          </cell>
        </row>
        <row r="157">
          <cell r="C157">
            <v>30</v>
          </cell>
        </row>
        <row r="165">
          <cell r="C165">
            <v>237</v>
          </cell>
        </row>
        <row r="171">
          <cell r="C171">
            <v>16</v>
          </cell>
        </row>
        <row r="178">
          <cell r="C178">
            <v>294</v>
          </cell>
        </row>
        <row r="185">
          <cell r="C185">
            <v>1578</v>
          </cell>
        </row>
        <row r="192">
          <cell r="C192">
            <v>1239</v>
          </cell>
        </row>
        <row r="199">
          <cell r="C199">
            <v>561</v>
          </cell>
        </row>
        <row r="205">
          <cell r="C205">
            <v>304</v>
          </cell>
        </row>
        <row r="213">
          <cell r="C213">
            <v>0</v>
          </cell>
        </row>
        <row r="219">
          <cell r="C219">
            <v>1248</v>
          </cell>
        </row>
        <row r="225">
          <cell r="C225">
            <v>0</v>
          </cell>
        </row>
        <row r="231">
          <cell r="C231">
            <v>3627</v>
          </cell>
        </row>
        <row r="248">
          <cell r="C248">
            <v>3838</v>
          </cell>
        </row>
        <row r="252">
          <cell r="C252">
            <v>0</v>
          </cell>
        </row>
        <row r="259">
          <cell r="C259">
            <v>0</v>
          </cell>
        </row>
        <row r="262">
          <cell r="C262">
            <v>0</v>
          </cell>
        </row>
        <row r="265">
          <cell r="C265">
            <v>0</v>
          </cell>
        </row>
        <row r="271">
          <cell r="C271">
            <v>0</v>
          </cell>
        </row>
        <row r="275">
          <cell r="C275">
            <v>0</v>
          </cell>
        </row>
        <row r="277">
          <cell r="C277">
            <v>0</v>
          </cell>
        </row>
        <row r="282">
          <cell r="C282">
            <v>0</v>
          </cell>
        </row>
        <row r="288">
          <cell r="C288">
            <v>0</v>
          </cell>
        </row>
        <row r="291">
          <cell r="C291">
            <v>0</v>
          </cell>
        </row>
        <row r="293">
          <cell r="C293">
            <v>0</v>
          </cell>
        </row>
        <row r="295">
          <cell r="C295">
            <v>0</v>
          </cell>
        </row>
        <row r="297">
          <cell r="C297">
            <v>0</v>
          </cell>
        </row>
        <row r="307">
          <cell r="C307">
            <v>0</v>
          </cell>
        </row>
        <row r="310">
          <cell r="C310">
            <v>53</v>
          </cell>
        </row>
        <row r="313">
          <cell r="C313">
            <v>10831</v>
          </cell>
        </row>
        <row r="322">
          <cell r="C322">
            <v>0</v>
          </cell>
        </row>
        <row r="329">
          <cell r="C329">
            <v>0</v>
          </cell>
        </row>
        <row r="337">
          <cell r="C337">
            <v>50</v>
          </cell>
        </row>
        <row r="346">
          <cell r="C346">
            <v>690</v>
          </cell>
        </row>
        <row r="362">
          <cell r="C362">
            <v>0</v>
          </cell>
        </row>
        <row r="372">
          <cell r="C372">
            <v>0</v>
          </cell>
        </row>
        <row r="382">
          <cell r="C382">
            <v>0</v>
          </cell>
        </row>
        <row r="390">
          <cell r="C390">
            <v>0</v>
          </cell>
        </row>
        <row r="396">
          <cell r="C396">
            <v>39</v>
          </cell>
        </row>
        <row r="399">
          <cell r="C399">
            <v>1337</v>
          </cell>
        </row>
        <row r="404">
          <cell r="C404">
            <v>26563</v>
          </cell>
        </row>
        <row r="413">
          <cell r="C413">
            <v>412</v>
          </cell>
        </row>
        <row r="420">
          <cell r="C420">
            <v>0</v>
          </cell>
        </row>
        <row r="426">
          <cell r="C426">
            <v>0</v>
          </cell>
        </row>
        <row r="430">
          <cell r="C430">
            <v>0</v>
          </cell>
        </row>
        <row r="434">
          <cell r="C434">
            <v>0</v>
          </cell>
        </row>
        <row r="438">
          <cell r="C438">
            <v>256</v>
          </cell>
        </row>
        <row r="444">
          <cell r="C444">
            <v>1519</v>
          </cell>
        </row>
        <row r="451">
          <cell r="C451">
            <v>0</v>
          </cell>
        </row>
        <row r="454">
          <cell r="C454">
            <v>82</v>
          </cell>
        </row>
        <row r="459">
          <cell r="C459">
            <v>0</v>
          </cell>
        </row>
        <row r="468">
          <cell r="C468">
            <v>0</v>
          </cell>
        </row>
        <row r="474">
          <cell r="C474">
            <v>8598</v>
          </cell>
        </row>
        <row r="480">
          <cell r="C480">
            <v>84</v>
          </cell>
        </row>
        <row r="485">
          <cell r="C485">
            <v>0</v>
          </cell>
        </row>
        <row r="490">
          <cell r="C490">
            <v>113</v>
          </cell>
        </row>
        <row r="497">
          <cell r="C497">
            <v>0</v>
          </cell>
        </row>
        <row r="501">
          <cell r="C501">
            <v>0</v>
          </cell>
        </row>
        <row r="504">
          <cell r="C504">
            <v>8</v>
          </cell>
        </row>
        <row r="510">
          <cell r="C510">
            <v>2229</v>
          </cell>
        </row>
        <row r="526">
          <cell r="C526">
            <v>456</v>
          </cell>
        </row>
        <row r="534">
          <cell r="C534">
            <v>0</v>
          </cell>
        </row>
        <row r="545">
          <cell r="C545">
            <v>3</v>
          </cell>
        </row>
        <row r="554">
          <cell r="C554">
            <v>993</v>
          </cell>
        </row>
        <row r="561">
          <cell r="C561">
            <v>94</v>
          </cell>
        </row>
        <row r="566">
          <cell r="C566">
            <v>1791</v>
          </cell>
        </row>
        <row r="580">
          <cell r="C580">
            <v>1340</v>
          </cell>
        </row>
        <row r="588">
          <cell r="C588">
            <v>0</v>
          </cell>
        </row>
        <row r="590">
          <cell r="C590">
            <v>16419</v>
          </cell>
        </row>
        <row r="599">
          <cell r="C599">
            <v>0</v>
          </cell>
        </row>
        <row r="603">
          <cell r="C603">
            <v>2271</v>
          </cell>
        </row>
        <row r="613">
          <cell r="C613">
            <v>2107</v>
          </cell>
        </row>
        <row r="621">
          <cell r="C621">
            <v>470</v>
          </cell>
        </row>
        <row r="628">
          <cell r="C628">
            <v>1247</v>
          </cell>
        </row>
        <row r="635">
          <cell r="C635">
            <v>949</v>
          </cell>
        </row>
        <row r="644">
          <cell r="C644">
            <v>0</v>
          </cell>
        </row>
        <row r="649">
          <cell r="C649">
            <v>2817</v>
          </cell>
        </row>
        <row r="652">
          <cell r="C652">
            <v>1419</v>
          </cell>
        </row>
        <row r="655">
          <cell r="C655">
            <v>2710</v>
          </cell>
        </row>
        <row r="658">
          <cell r="C658">
            <v>0</v>
          </cell>
        </row>
        <row r="661">
          <cell r="C661">
            <v>0</v>
          </cell>
        </row>
        <row r="664">
          <cell r="C664">
            <v>23925</v>
          </cell>
        </row>
        <row r="668">
          <cell r="C668">
            <v>0</v>
          </cell>
        </row>
        <row r="673">
          <cell r="C673">
            <v>312</v>
          </cell>
        </row>
        <row r="681">
          <cell r="C681">
            <v>680</v>
          </cell>
        </row>
        <row r="684">
          <cell r="C684">
            <v>2973</v>
          </cell>
        </row>
        <row r="689">
          <cell r="C689">
            <v>2423</v>
          </cell>
        </row>
        <row r="702">
          <cell r="C702">
            <v>4083</v>
          </cell>
        </row>
        <row r="706">
          <cell r="C706">
            <v>5596</v>
          </cell>
        </row>
        <row r="718">
          <cell r="C718">
            <v>0</v>
          </cell>
        </row>
        <row r="721">
          <cell r="C721">
            <v>1366</v>
          </cell>
        </row>
        <row r="725">
          <cell r="C725">
            <v>3157</v>
          </cell>
        </row>
        <row r="730">
          <cell r="C730">
            <v>19307</v>
          </cell>
        </row>
        <row r="734">
          <cell r="C734">
            <v>957</v>
          </cell>
        </row>
        <row r="738">
          <cell r="C738">
            <v>81</v>
          </cell>
        </row>
        <row r="741">
          <cell r="C741">
            <v>145</v>
          </cell>
        </row>
        <row r="750">
          <cell r="C750">
            <v>20</v>
          </cell>
        </row>
        <row r="752">
          <cell r="C752">
            <v>6</v>
          </cell>
        </row>
        <row r="755">
          <cell r="C755">
            <v>804</v>
          </cell>
        </row>
        <row r="765">
          <cell r="C765">
            <v>0</v>
          </cell>
        </row>
        <row r="769">
          <cell r="C769">
            <v>13276</v>
          </cell>
        </row>
        <row r="777">
          <cell r="C777">
            <v>459</v>
          </cell>
        </row>
        <row r="783">
          <cell r="C783">
            <v>0</v>
          </cell>
        </row>
        <row r="790">
          <cell r="C790">
            <v>191</v>
          </cell>
        </row>
        <row r="796">
          <cell r="C796">
            <v>0</v>
          </cell>
        </row>
        <row r="799">
          <cell r="C799">
            <v>0</v>
          </cell>
        </row>
        <row r="802">
          <cell r="C802">
            <v>0</v>
          </cell>
        </row>
        <row r="804">
          <cell r="C804">
            <v>0</v>
          </cell>
        </row>
        <row r="806">
          <cell r="C806">
            <v>19</v>
          </cell>
        </row>
        <row r="812">
          <cell r="C812">
            <v>0</v>
          </cell>
        </row>
        <row r="814">
          <cell r="C814">
            <v>0</v>
          </cell>
        </row>
        <row r="816">
          <cell r="C816">
            <v>0</v>
          </cell>
        </row>
        <row r="831">
          <cell r="C831">
            <v>0</v>
          </cell>
        </row>
        <row r="834">
          <cell r="C834">
            <v>9898</v>
          </cell>
        </row>
        <row r="845">
          <cell r="C845">
            <v>187</v>
          </cell>
        </row>
        <row r="847">
          <cell r="C847">
            <v>12229</v>
          </cell>
        </row>
        <row r="850">
          <cell r="C850">
            <v>12458</v>
          </cell>
        </row>
        <row r="852">
          <cell r="C852">
            <v>0</v>
          </cell>
        </row>
        <row r="854">
          <cell r="C854">
            <v>0</v>
          </cell>
        </row>
        <row r="857">
          <cell r="C857">
            <v>11811</v>
          </cell>
        </row>
        <row r="882">
          <cell r="C882">
            <v>3145</v>
          </cell>
        </row>
        <row r="907">
          <cell r="C907">
            <v>25424</v>
          </cell>
        </row>
        <row r="933">
          <cell r="C933">
            <v>0</v>
          </cell>
        </row>
        <row r="944">
          <cell r="C944">
            <v>6483</v>
          </cell>
        </row>
        <row r="955">
          <cell r="C955">
            <v>1722</v>
          </cell>
        </row>
        <row r="961">
          <cell r="C961">
            <v>3223</v>
          </cell>
        </row>
        <row r="968">
          <cell r="C968">
            <v>778</v>
          </cell>
        </row>
        <row r="975">
          <cell r="C975">
            <v>2372</v>
          </cell>
        </row>
        <row r="978">
          <cell r="C978">
            <v>0</v>
          </cell>
        </row>
        <row r="982">
          <cell r="C982">
            <v>12253</v>
          </cell>
        </row>
        <row r="1005">
          <cell r="C1005">
            <v>0</v>
          </cell>
        </row>
        <row r="1015">
          <cell r="C1015">
            <v>0</v>
          </cell>
        </row>
        <row r="1025">
          <cell r="C1025">
            <v>865</v>
          </cell>
        </row>
        <row r="1030">
          <cell r="C1030">
            <v>0</v>
          </cell>
        </row>
        <row r="1037">
          <cell r="C1037">
            <v>1552</v>
          </cell>
        </row>
        <row r="1042">
          <cell r="C1042">
            <v>379</v>
          </cell>
        </row>
        <row r="1046">
          <cell r="C1046">
            <v>0</v>
          </cell>
        </row>
        <row r="1056">
          <cell r="C1056">
            <v>2</v>
          </cell>
        </row>
        <row r="1072">
          <cell r="C1072">
            <v>0</v>
          </cell>
        </row>
        <row r="1077">
          <cell r="C1077">
            <v>411</v>
          </cell>
        </row>
        <row r="1091">
          <cell r="C1091">
            <v>181</v>
          </cell>
        </row>
        <row r="1098">
          <cell r="C1098">
            <v>3202</v>
          </cell>
        </row>
        <row r="1105">
          <cell r="C1105">
            <v>473</v>
          </cell>
        </row>
        <row r="1112">
          <cell r="C1112">
            <v>1242</v>
          </cell>
        </row>
        <row r="1122">
          <cell r="C1122">
            <v>16</v>
          </cell>
        </row>
        <row r="1128">
          <cell r="C1128">
            <v>0</v>
          </cell>
        </row>
        <row r="1132">
          <cell r="C1132">
            <v>75</v>
          </cell>
        </row>
        <row r="1139">
          <cell r="C1139">
            <v>0</v>
          </cell>
        </row>
        <row r="1149">
          <cell r="C1149">
            <v>0</v>
          </cell>
        </row>
        <row r="1155">
          <cell r="C1155">
            <v>0</v>
          </cell>
        </row>
        <row r="1158">
          <cell r="C1158">
            <v>0</v>
          </cell>
        </row>
        <row r="1161">
          <cell r="C1161">
            <v>0</v>
          </cell>
        </row>
        <row r="1162">
          <cell r="C1162">
            <v>17</v>
          </cell>
        </row>
        <row r="1163">
          <cell r="C1163">
            <v>0</v>
          </cell>
        </row>
        <row r="1164">
          <cell r="C1164">
            <v>0</v>
          </cell>
        </row>
        <row r="1165">
          <cell r="C1165">
            <v>0</v>
          </cell>
        </row>
        <row r="1166">
          <cell r="C1166">
            <v>0</v>
          </cell>
        </row>
        <row r="1167">
          <cell r="C1167">
            <v>0</v>
          </cell>
        </row>
        <row r="1168">
          <cell r="C1168">
            <v>0</v>
          </cell>
        </row>
        <row r="1169">
          <cell r="C1169">
            <v>0</v>
          </cell>
        </row>
        <row r="1171">
          <cell r="C1171">
            <v>4237</v>
          </cell>
        </row>
        <row r="1190">
          <cell r="C1190">
            <v>0</v>
          </cell>
        </row>
        <row r="1209">
          <cell r="C1209">
            <v>118</v>
          </cell>
        </row>
        <row r="1218">
          <cell r="C1218">
            <v>377</v>
          </cell>
        </row>
        <row r="1233">
          <cell r="C1233">
            <v>0</v>
          </cell>
        </row>
        <row r="1236">
          <cell r="C1236">
            <v>5750</v>
          </cell>
        </row>
        <row r="1245">
          <cell r="C1245">
            <v>7636</v>
          </cell>
        </row>
        <row r="1249">
          <cell r="C1249">
            <v>0</v>
          </cell>
        </row>
        <row r="1254">
          <cell r="C1254">
            <v>1039</v>
          </cell>
        </row>
        <row r="1269">
          <cell r="C1269">
            <v>465</v>
          </cell>
        </row>
        <row r="1283">
          <cell r="C1283">
            <v>0</v>
          </cell>
        </row>
        <row r="1288">
          <cell r="C1288">
            <v>97</v>
          </cell>
        </row>
        <row r="1294">
          <cell r="C1294">
            <v>0</v>
          </cell>
        </row>
        <row r="1307">
          <cell r="C1307">
            <v>400</v>
          </cell>
        </row>
        <row r="1319">
          <cell r="C1319">
            <v>730</v>
          </cell>
        </row>
        <row r="1325">
          <cell r="C1325">
            <v>0</v>
          </cell>
        </row>
        <row r="1331">
          <cell r="C1331">
            <v>0</v>
          </cell>
        </row>
        <row r="1339">
          <cell r="C1339">
            <v>0</v>
          </cell>
        </row>
        <row r="1352">
          <cell r="C1352">
            <v>0</v>
          </cell>
        </row>
        <row r="1356">
          <cell r="C1356">
            <v>584</v>
          </cell>
        </row>
        <row r="1362">
          <cell r="C1362">
            <v>0</v>
          </cell>
        </row>
        <row r="1363">
          <cell r="C1363">
            <v>0</v>
          </cell>
        </row>
        <row r="1367">
          <cell r="C1367">
            <v>0</v>
          </cell>
        </row>
        <row r="1368">
          <cell r="C1368">
            <v>0</v>
          </cell>
        </row>
        <row r="1369">
          <cell r="C1369">
            <v>3533</v>
          </cell>
        </row>
        <row r="1375">
          <cell r="C1375">
            <v>0</v>
          </cell>
        </row>
        <row r="1376">
          <cell r="C1376">
            <v>0</v>
          </cell>
        </row>
        <row r="1377">
          <cell r="C1377">
            <v>44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1"/>
  <sheetViews>
    <sheetView showGridLines="0" showZeros="0" workbookViewId="0">
      <selection activeCell="G24" sqref="G24"/>
    </sheetView>
  </sheetViews>
  <sheetFormatPr defaultColWidth="9.15" defaultRowHeight="14.25" outlineLevelCol="2"/>
  <cols>
    <col min="1" max="1" width="9.44166666666667" style="1" customWidth="1"/>
    <col min="2" max="2" width="59" style="1" customWidth="1"/>
    <col min="3" max="3" width="22.4833333333333" style="1" customWidth="1"/>
    <col min="4" max="16384" width="9.15" style="4" customWidth="1"/>
  </cols>
  <sheetData>
    <row r="1" s="1" customFormat="1" ht="34" customHeight="1" spans="1:3">
      <c r="A1" s="5" t="s">
        <v>0</v>
      </c>
      <c r="B1" s="5"/>
      <c r="C1" s="5"/>
    </row>
    <row r="2" s="1" customFormat="1" ht="17" customHeight="1" spans="1:3">
      <c r="A2" s="6" t="s">
        <v>1</v>
      </c>
      <c r="B2" s="6"/>
      <c r="C2" s="6"/>
    </row>
    <row r="3" s="1" customFormat="1" ht="17" customHeight="1" spans="1:3">
      <c r="A3" s="6" t="s">
        <v>2</v>
      </c>
      <c r="B3" s="6"/>
      <c r="C3" s="6"/>
    </row>
    <row r="4" s="1" customFormat="1" ht="17" customHeight="1" spans="1:3">
      <c r="A4" s="13" t="s">
        <v>3</v>
      </c>
      <c r="B4" s="13" t="s">
        <v>4</v>
      </c>
      <c r="C4" s="13" t="s">
        <v>5</v>
      </c>
    </row>
    <row r="5" s="1" customFormat="1" ht="17" customHeight="1" spans="1:3">
      <c r="A5" s="12"/>
      <c r="B5" s="13" t="s">
        <v>6</v>
      </c>
      <c r="C5" s="14">
        <f>SUM(C6,C357)</f>
        <v>124685</v>
      </c>
    </row>
    <row r="6" s="1" customFormat="1" ht="17" customHeight="1" spans="1:3">
      <c r="A6" s="12">
        <v>101</v>
      </c>
      <c r="B6" s="15" t="s">
        <v>7</v>
      </c>
      <c r="C6" s="14">
        <f>C7+C55+C75+C198+C263+C271+C276+C290+C299+C305+C314+C323+C326+C329+C332+C343+C347+C350+C353+C356</f>
        <v>91103</v>
      </c>
    </row>
    <row r="7" s="1" customFormat="1" ht="17" customHeight="1" spans="1:3">
      <c r="A7" s="12">
        <v>10101</v>
      </c>
      <c r="B7" s="15" t="s">
        <v>8</v>
      </c>
      <c r="C7" s="14">
        <f>SUM(C8,C35,C39,C42,C52)</f>
        <v>40015</v>
      </c>
    </row>
    <row r="8" s="1" customFormat="1" ht="17" customHeight="1" spans="1:3">
      <c r="A8" s="12">
        <v>1010101</v>
      </c>
      <c r="B8" s="15" t="s">
        <v>9</v>
      </c>
      <c r="C8" s="14">
        <f>SUM(C9:C34)</f>
        <v>28060</v>
      </c>
    </row>
    <row r="9" s="1" customFormat="1" ht="17" customHeight="1" spans="1:3">
      <c r="A9" s="12">
        <v>101010101</v>
      </c>
      <c r="B9" s="12" t="s">
        <v>10</v>
      </c>
      <c r="C9" s="17">
        <v>1786</v>
      </c>
    </row>
    <row r="10" s="1" customFormat="1" ht="17" customHeight="1" spans="1:3">
      <c r="A10" s="12">
        <v>101010102</v>
      </c>
      <c r="B10" s="12" t="s">
        <v>11</v>
      </c>
      <c r="C10" s="17">
        <v>19</v>
      </c>
    </row>
    <row r="11" s="1" customFormat="1" ht="17" customHeight="1" spans="1:3">
      <c r="A11" s="12">
        <v>101010103</v>
      </c>
      <c r="B11" s="12" t="s">
        <v>12</v>
      </c>
      <c r="C11" s="17">
        <v>25184</v>
      </c>
    </row>
    <row r="12" s="1" customFormat="1" ht="17" customHeight="1" spans="1:3">
      <c r="A12" s="12">
        <v>101010104</v>
      </c>
      <c r="B12" s="12" t="s">
        <v>13</v>
      </c>
      <c r="C12" s="17">
        <v>0</v>
      </c>
    </row>
    <row r="13" s="1" customFormat="1" ht="17" customHeight="1" spans="1:3">
      <c r="A13" s="12">
        <v>101010105</v>
      </c>
      <c r="B13" s="12" t="s">
        <v>14</v>
      </c>
      <c r="C13" s="17">
        <v>770</v>
      </c>
    </row>
    <row r="14" s="1" customFormat="1" ht="17" customHeight="1" spans="1:3">
      <c r="A14" s="12">
        <v>101010106</v>
      </c>
      <c r="B14" s="12" t="s">
        <v>15</v>
      </c>
      <c r="C14" s="17">
        <v>877</v>
      </c>
    </row>
    <row r="15" s="1" customFormat="1" ht="17" customHeight="1" spans="1:3">
      <c r="A15" s="12">
        <v>101010119</v>
      </c>
      <c r="B15" s="12" t="s">
        <v>16</v>
      </c>
      <c r="C15" s="17">
        <v>500</v>
      </c>
    </row>
    <row r="16" s="1" customFormat="1" ht="17" customHeight="1" spans="1:3">
      <c r="A16" s="12">
        <v>101010120</v>
      </c>
      <c r="B16" s="12" t="s">
        <v>17</v>
      </c>
      <c r="C16" s="17">
        <v>14</v>
      </c>
    </row>
    <row r="17" s="1" customFormat="1" ht="17" customHeight="1" spans="1:3">
      <c r="A17" s="12">
        <v>101010121</v>
      </c>
      <c r="B17" s="12" t="s">
        <v>18</v>
      </c>
      <c r="C17" s="17">
        <v>-22</v>
      </c>
    </row>
    <row r="18" s="1" customFormat="1" ht="17" customHeight="1" spans="1:3">
      <c r="A18" s="12">
        <v>101010122</v>
      </c>
      <c r="B18" s="12" t="s">
        <v>19</v>
      </c>
      <c r="C18" s="17">
        <v>0</v>
      </c>
    </row>
    <row r="19" s="1" customFormat="1" ht="17" customHeight="1" spans="1:3">
      <c r="A19" s="12">
        <v>101010125</v>
      </c>
      <c r="B19" s="12" t="s">
        <v>20</v>
      </c>
      <c r="C19" s="17">
        <v>0</v>
      </c>
    </row>
    <row r="20" s="1" customFormat="1" ht="17" customHeight="1" spans="1:3">
      <c r="A20" s="12">
        <v>101010127</v>
      </c>
      <c r="B20" s="12" t="s">
        <v>21</v>
      </c>
      <c r="C20" s="17">
        <v>0</v>
      </c>
    </row>
    <row r="21" s="1" customFormat="1" ht="17" customHeight="1" spans="1:3">
      <c r="A21" s="12">
        <v>101010129</v>
      </c>
      <c r="B21" s="12" t="s">
        <v>22</v>
      </c>
      <c r="C21" s="17">
        <v>-1238</v>
      </c>
    </row>
    <row r="22" s="1" customFormat="1" ht="17" customHeight="1" spans="1:3">
      <c r="A22" s="12">
        <v>101010130</v>
      </c>
      <c r="B22" s="12" t="s">
        <v>23</v>
      </c>
      <c r="C22" s="17">
        <v>0</v>
      </c>
    </row>
    <row r="23" s="1" customFormat="1" ht="17" customHeight="1" spans="1:3">
      <c r="A23" s="12">
        <v>101010131</v>
      </c>
      <c r="B23" s="12" t="s">
        <v>24</v>
      </c>
      <c r="C23" s="17">
        <v>0</v>
      </c>
    </row>
    <row r="24" s="1" customFormat="1" ht="17" customHeight="1" spans="1:3">
      <c r="A24" s="12">
        <v>101010132</v>
      </c>
      <c r="B24" s="12" t="s">
        <v>25</v>
      </c>
      <c r="C24" s="17">
        <v>0</v>
      </c>
    </row>
    <row r="25" s="1" customFormat="1" ht="17" customHeight="1" spans="1:3">
      <c r="A25" s="12">
        <v>101010133</v>
      </c>
      <c r="B25" s="12" t="s">
        <v>26</v>
      </c>
      <c r="C25" s="17">
        <v>0</v>
      </c>
    </row>
    <row r="26" s="1" customFormat="1" ht="17" customHeight="1" spans="1:3">
      <c r="A26" s="12">
        <v>101010134</v>
      </c>
      <c r="B26" s="12" t="s">
        <v>27</v>
      </c>
      <c r="C26" s="17">
        <v>0</v>
      </c>
    </row>
    <row r="27" s="1" customFormat="1" ht="17" customHeight="1" spans="1:3">
      <c r="A27" s="12">
        <v>101010135</v>
      </c>
      <c r="B27" s="12" t="s">
        <v>28</v>
      </c>
      <c r="C27" s="17">
        <v>0</v>
      </c>
    </row>
    <row r="28" s="1" customFormat="1" ht="17" customHeight="1" spans="1:3">
      <c r="A28" s="12">
        <v>101010136</v>
      </c>
      <c r="B28" s="12" t="s">
        <v>29</v>
      </c>
      <c r="C28" s="17">
        <v>-2</v>
      </c>
    </row>
    <row r="29" s="1" customFormat="1" ht="17" customHeight="1" spans="1:3">
      <c r="A29" s="12">
        <v>101010137</v>
      </c>
      <c r="B29" s="12" t="s">
        <v>30</v>
      </c>
      <c r="C29" s="17">
        <v>0</v>
      </c>
    </row>
    <row r="30" s="1" customFormat="1" ht="17" customHeight="1" spans="1:3">
      <c r="A30" s="12">
        <v>101010138</v>
      </c>
      <c r="B30" s="12" t="s">
        <v>31</v>
      </c>
      <c r="C30" s="17">
        <v>0</v>
      </c>
    </row>
    <row r="31" s="1" customFormat="1" ht="17" customHeight="1" spans="1:3">
      <c r="A31" s="12">
        <v>101010150</v>
      </c>
      <c r="B31" s="12" t="s">
        <v>32</v>
      </c>
      <c r="C31" s="17">
        <v>0</v>
      </c>
    </row>
    <row r="32" s="1" customFormat="1" ht="17" customHeight="1" spans="1:3">
      <c r="A32" s="12">
        <v>101010151</v>
      </c>
      <c r="B32" s="12" t="s">
        <v>33</v>
      </c>
      <c r="C32" s="17">
        <v>172</v>
      </c>
    </row>
    <row r="33" s="1" customFormat="1" ht="17" customHeight="1" spans="1:3">
      <c r="A33" s="12">
        <v>101010152</v>
      </c>
      <c r="B33" s="12" t="s">
        <v>34</v>
      </c>
      <c r="C33" s="17">
        <v>0</v>
      </c>
    </row>
    <row r="34" s="1" customFormat="1" ht="17" customHeight="1" spans="1:3">
      <c r="A34" s="12">
        <v>101010153</v>
      </c>
      <c r="B34" s="12" t="s">
        <v>35</v>
      </c>
      <c r="C34" s="17">
        <v>0</v>
      </c>
    </row>
    <row r="35" s="1" customFormat="1" ht="17" customHeight="1" spans="1:3">
      <c r="A35" s="12">
        <v>1010102</v>
      </c>
      <c r="B35" s="15" t="s">
        <v>36</v>
      </c>
      <c r="C35" s="14">
        <f>SUM(C36:C38)</f>
        <v>0</v>
      </c>
    </row>
    <row r="36" s="1" customFormat="1" ht="17" customHeight="1" spans="1:3">
      <c r="A36" s="12">
        <v>101010201</v>
      </c>
      <c r="B36" s="12" t="s">
        <v>37</v>
      </c>
      <c r="C36" s="17">
        <v>0</v>
      </c>
    </row>
    <row r="37" s="1" customFormat="1" ht="17" customHeight="1" spans="1:3">
      <c r="A37" s="12">
        <v>101010220</v>
      </c>
      <c r="B37" s="12" t="s">
        <v>38</v>
      </c>
      <c r="C37" s="17">
        <v>0</v>
      </c>
    </row>
    <row r="38" s="1" customFormat="1" ht="17" customHeight="1" spans="1:3">
      <c r="A38" s="12">
        <v>101010221</v>
      </c>
      <c r="B38" s="12" t="s">
        <v>39</v>
      </c>
      <c r="C38" s="17">
        <v>0</v>
      </c>
    </row>
    <row r="39" s="1" customFormat="1" ht="17" customHeight="1" spans="1:3">
      <c r="A39" s="12">
        <v>1010103</v>
      </c>
      <c r="B39" s="15" t="s">
        <v>40</v>
      </c>
      <c r="C39" s="14">
        <f>C40+C41</f>
        <v>0</v>
      </c>
    </row>
    <row r="40" s="1" customFormat="1" ht="17" customHeight="1" spans="1:3">
      <c r="A40" s="12">
        <v>101010301</v>
      </c>
      <c r="B40" s="12" t="s">
        <v>41</v>
      </c>
      <c r="C40" s="17">
        <v>0</v>
      </c>
    </row>
    <row r="41" s="1" customFormat="1" ht="17" customHeight="1" spans="1:3">
      <c r="A41" s="12">
        <v>101010302</v>
      </c>
      <c r="B41" s="12" t="s">
        <v>42</v>
      </c>
      <c r="C41" s="17">
        <v>0</v>
      </c>
    </row>
    <row r="42" s="1" customFormat="1" ht="17" customHeight="1" spans="1:3">
      <c r="A42" s="12">
        <v>1010104</v>
      </c>
      <c r="B42" s="15" t="s">
        <v>43</v>
      </c>
      <c r="C42" s="14">
        <f>SUM(C43:C51)</f>
        <v>11955</v>
      </c>
    </row>
    <row r="43" s="1" customFormat="1" ht="17" customHeight="1" spans="1:3">
      <c r="A43" s="12">
        <v>101010401</v>
      </c>
      <c r="B43" s="12" t="s">
        <v>44</v>
      </c>
      <c r="C43" s="17">
        <v>11935</v>
      </c>
    </row>
    <row r="44" s="1" customFormat="1" ht="17" customHeight="1" spans="1:3">
      <c r="A44" s="12">
        <v>101010402</v>
      </c>
      <c r="B44" s="12" t="s">
        <v>45</v>
      </c>
      <c r="C44" s="17">
        <v>0</v>
      </c>
    </row>
    <row r="45" s="1" customFormat="1" ht="17" customHeight="1" spans="1:3">
      <c r="A45" s="12">
        <v>101010403</v>
      </c>
      <c r="B45" s="12" t="s">
        <v>46</v>
      </c>
      <c r="C45" s="17">
        <v>0</v>
      </c>
    </row>
    <row r="46" s="1" customFormat="1" ht="17" customHeight="1" spans="1:3">
      <c r="A46" s="12">
        <v>101010420</v>
      </c>
      <c r="B46" s="12" t="s">
        <v>47</v>
      </c>
      <c r="C46" s="17">
        <v>20</v>
      </c>
    </row>
    <row r="47" s="1" customFormat="1" ht="17" customHeight="1" spans="1:3">
      <c r="A47" s="12">
        <v>101010426</v>
      </c>
      <c r="B47" s="12" t="s">
        <v>48</v>
      </c>
      <c r="C47" s="17">
        <v>0</v>
      </c>
    </row>
    <row r="48" s="1" customFormat="1" ht="17" customHeight="1" spans="1:3">
      <c r="A48" s="12">
        <v>101010427</v>
      </c>
      <c r="B48" s="12" t="s">
        <v>49</v>
      </c>
      <c r="C48" s="17">
        <v>0</v>
      </c>
    </row>
    <row r="49" s="1" customFormat="1" ht="17" customHeight="1" spans="1:3">
      <c r="A49" s="12">
        <v>101010428</v>
      </c>
      <c r="B49" s="12" t="s">
        <v>50</v>
      </c>
      <c r="C49" s="17">
        <v>0</v>
      </c>
    </row>
    <row r="50" s="1" customFormat="1" ht="17" customHeight="1" spans="1:3">
      <c r="A50" s="12">
        <v>101010429</v>
      </c>
      <c r="B50" s="12" t="s">
        <v>51</v>
      </c>
      <c r="C50" s="17">
        <v>0</v>
      </c>
    </row>
    <row r="51" s="1" customFormat="1" ht="17" customHeight="1" spans="1:3">
      <c r="A51" s="12">
        <v>101010461</v>
      </c>
      <c r="B51" s="12" t="s">
        <v>52</v>
      </c>
      <c r="C51" s="17">
        <v>0</v>
      </c>
    </row>
    <row r="52" s="1" customFormat="1" ht="17" customHeight="1" spans="1:3">
      <c r="A52" s="12">
        <v>1010105</v>
      </c>
      <c r="B52" s="15" t="s">
        <v>53</v>
      </c>
      <c r="C52" s="14">
        <f>SUM(C53:C54)</f>
        <v>0</v>
      </c>
    </row>
    <row r="53" s="1" customFormat="1" ht="17" customHeight="1" spans="1:3">
      <c r="A53" s="12">
        <v>101010501</v>
      </c>
      <c r="B53" s="12" t="s">
        <v>54</v>
      </c>
      <c r="C53" s="17">
        <v>0</v>
      </c>
    </row>
    <row r="54" s="1" customFormat="1" ht="17" customHeight="1" spans="1:3">
      <c r="A54" s="12">
        <v>101010502</v>
      </c>
      <c r="B54" s="12" t="s">
        <v>55</v>
      </c>
      <c r="C54" s="17">
        <v>0</v>
      </c>
    </row>
    <row r="55" s="1" customFormat="1" ht="17" customHeight="1" spans="1:3">
      <c r="A55" s="12">
        <v>10102</v>
      </c>
      <c r="B55" s="15" t="s">
        <v>56</v>
      </c>
      <c r="C55" s="14">
        <f>SUM(C56,C68,C74)</f>
        <v>0</v>
      </c>
    </row>
    <row r="56" s="1" customFormat="1" ht="17" customHeight="1" spans="1:3">
      <c r="A56" s="12">
        <v>1010201</v>
      </c>
      <c r="B56" s="15" t="s">
        <v>57</v>
      </c>
      <c r="C56" s="14">
        <f>SUM(C57:C67)</f>
        <v>0</v>
      </c>
    </row>
    <row r="57" s="1" customFormat="1" ht="17" customHeight="1" spans="1:3">
      <c r="A57" s="12">
        <v>101020101</v>
      </c>
      <c r="B57" s="12" t="s">
        <v>58</v>
      </c>
      <c r="C57" s="17">
        <v>0</v>
      </c>
    </row>
    <row r="58" s="1" customFormat="1" ht="17" customHeight="1" spans="1:3">
      <c r="A58" s="12">
        <v>101020102</v>
      </c>
      <c r="B58" s="12" t="s">
        <v>59</v>
      </c>
      <c r="C58" s="17">
        <v>0</v>
      </c>
    </row>
    <row r="59" s="1" customFormat="1" ht="17" customHeight="1" spans="1:3">
      <c r="A59" s="12">
        <v>101020103</v>
      </c>
      <c r="B59" s="12" t="s">
        <v>60</v>
      </c>
      <c r="C59" s="17">
        <v>0</v>
      </c>
    </row>
    <row r="60" s="1" customFormat="1" ht="17" customHeight="1" spans="1:3">
      <c r="A60" s="12">
        <v>101020104</v>
      </c>
      <c r="B60" s="12" t="s">
        <v>61</v>
      </c>
      <c r="C60" s="17">
        <v>0</v>
      </c>
    </row>
    <row r="61" s="1" customFormat="1" ht="17" customHeight="1" spans="1:3">
      <c r="A61" s="12">
        <v>101020105</v>
      </c>
      <c r="B61" s="12" t="s">
        <v>62</v>
      </c>
      <c r="C61" s="17">
        <v>0</v>
      </c>
    </row>
    <row r="62" s="1" customFormat="1" ht="17" customHeight="1" spans="1:3">
      <c r="A62" s="12">
        <v>101020106</v>
      </c>
      <c r="B62" s="12" t="s">
        <v>63</v>
      </c>
      <c r="C62" s="17">
        <v>0</v>
      </c>
    </row>
    <row r="63" s="1" customFormat="1" ht="17" customHeight="1" spans="1:3">
      <c r="A63" s="12">
        <v>101020107</v>
      </c>
      <c r="B63" s="12" t="s">
        <v>64</v>
      </c>
      <c r="C63" s="17">
        <v>0</v>
      </c>
    </row>
    <row r="64" s="1" customFormat="1" ht="17" customHeight="1" spans="1:3">
      <c r="A64" s="12">
        <v>101020119</v>
      </c>
      <c r="B64" s="12" t="s">
        <v>65</v>
      </c>
      <c r="C64" s="17">
        <v>0</v>
      </c>
    </row>
    <row r="65" s="1" customFormat="1" ht="17" customHeight="1" spans="1:3">
      <c r="A65" s="12">
        <v>101020120</v>
      </c>
      <c r="B65" s="12" t="s">
        <v>66</v>
      </c>
      <c r="C65" s="17">
        <v>0</v>
      </c>
    </row>
    <row r="66" s="1" customFormat="1" ht="17" customHeight="1" spans="1:3">
      <c r="A66" s="12">
        <v>101020121</v>
      </c>
      <c r="B66" s="12" t="s">
        <v>67</v>
      </c>
      <c r="C66" s="17">
        <v>0</v>
      </c>
    </row>
    <row r="67" s="1" customFormat="1" ht="17" customHeight="1" spans="1:3">
      <c r="A67" s="12">
        <v>101020129</v>
      </c>
      <c r="B67" s="12" t="s">
        <v>68</v>
      </c>
      <c r="C67" s="17">
        <v>0</v>
      </c>
    </row>
    <row r="68" s="1" customFormat="1" ht="17" customHeight="1" spans="1:3">
      <c r="A68" s="12">
        <v>1010202</v>
      </c>
      <c r="B68" s="15" t="s">
        <v>69</v>
      </c>
      <c r="C68" s="14">
        <f>SUM(C69:C73)</f>
        <v>0</v>
      </c>
    </row>
    <row r="69" s="1" customFormat="1" ht="17" customHeight="1" spans="1:3">
      <c r="A69" s="12">
        <v>101020202</v>
      </c>
      <c r="B69" s="12" t="s">
        <v>70</v>
      </c>
      <c r="C69" s="17">
        <v>0</v>
      </c>
    </row>
    <row r="70" s="1" customFormat="1" ht="17" customHeight="1" spans="1:3">
      <c r="A70" s="12">
        <v>101020209</v>
      </c>
      <c r="B70" s="12" t="s">
        <v>71</v>
      </c>
      <c r="C70" s="17">
        <v>0</v>
      </c>
    </row>
    <row r="71" s="1" customFormat="1" ht="17" customHeight="1" spans="1:3">
      <c r="A71" s="12">
        <v>101020220</v>
      </c>
      <c r="B71" s="12" t="s">
        <v>72</v>
      </c>
      <c r="C71" s="17">
        <v>0</v>
      </c>
    </row>
    <row r="72" s="1" customFormat="1" ht="17" customHeight="1" spans="1:3">
      <c r="A72" s="12">
        <v>101020221</v>
      </c>
      <c r="B72" s="12" t="s">
        <v>73</v>
      </c>
      <c r="C72" s="17">
        <v>0</v>
      </c>
    </row>
    <row r="73" s="1" customFormat="1" ht="17" customHeight="1" spans="1:3">
      <c r="A73" s="12">
        <v>101020229</v>
      </c>
      <c r="B73" s="12" t="s">
        <v>74</v>
      </c>
      <c r="C73" s="17">
        <v>0</v>
      </c>
    </row>
    <row r="74" s="1" customFormat="1" ht="17" customHeight="1" spans="1:3">
      <c r="A74" s="12">
        <v>1010203</v>
      </c>
      <c r="B74" s="15" t="s">
        <v>75</v>
      </c>
      <c r="C74" s="17">
        <v>0</v>
      </c>
    </row>
    <row r="75" s="1" customFormat="1" ht="17" customHeight="1" spans="1:3">
      <c r="A75" s="12">
        <v>10104</v>
      </c>
      <c r="B75" s="15" t="s">
        <v>76</v>
      </c>
      <c r="C75" s="14">
        <f>SUM(C76:C92,C96:C101,C105,C110:C111,C115:C121,C138:C139,C142:C144,C149,C154,C159,C164,C169,C174,C179,C184,C189,C194)</f>
        <v>23732</v>
      </c>
    </row>
    <row r="76" s="1" customFormat="1" ht="17" customHeight="1" spans="1:3">
      <c r="A76" s="12">
        <v>1010401</v>
      </c>
      <c r="B76" s="15" t="s">
        <v>77</v>
      </c>
      <c r="C76" s="17">
        <v>0</v>
      </c>
    </row>
    <row r="77" s="1" customFormat="1" ht="17" customHeight="1" spans="1:3">
      <c r="A77" s="12">
        <v>1010402</v>
      </c>
      <c r="B77" s="15" t="s">
        <v>78</v>
      </c>
      <c r="C77" s="17">
        <v>0</v>
      </c>
    </row>
    <row r="78" s="1" customFormat="1" ht="17" customHeight="1" spans="1:3">
      <c r="A78" s="12">
        <v>1010403</v>
      </c>
      <c r="B78" s="15" t="s">
        <v>79</v>
      </c>
      <c r="C78" s="17">
        <v>0</v>
      </c>
    </row>
    <row r="79" s="1" customFormat="1" ht="17" customHeight="1" spans="1:3">
      <c r="A79" s="12">
        <v>1010404</v>
      </c>
      <c r="B79" s="15" t="s">
        <v>80</v>
      </c>
      <c r="C79" s="17">
        <v>0</v>
      </c>
    </row>
    <row r="80" s="1" customFormat="1" ht="17" customHeight="1" spans="1:3">
      <c r="A80" s="12">
        <v>1010405</v>
      </c>
      <c r="B80" s="15" t="s">
        <v>81</v>
      </c>
      <c r="C80" s="17">
        <v>0</v>
      </c>
    </row>
    <row r="81" s="1" customFormat="1" ht="17" customHeight="1" spans="1:3">
      <c r="A81" s="12">
        <v>1010406</v>
      </c>
      <c r="B81" s="15" t="s">
        <v>82</v>
      </c>
      <c r="C81" s="17">
        <v>0</v>
      </c>
    </row>
    <row r="82" s="1" customFormat="1" ht="17" customHeight="1" spans="1:3">
      <c r="A82" s="12">
        <v>1010407</v>
      </c>
      <c r="B82" s="15" t="s">
        <v>83</v>
      </c>
      <c r="C82" s="17">
        <v>0</v>
      </c>
    </row>
    <row r="83" s="1" customFormat="1" ht="17" customHeight="1" spans="1:3">
      <c r="A83" s="12">
        <v>1010408</v>
      </c>
      <c r="B83" s="15" t="s">
        <v>84</v>
      </c>
      <c r="C83" s="17">
        <v>0</v>
      </c>
    </row>
    <row r="84" s="1" customFormat="1" ht="17" customHeight="1" spans="1:3">
      <c r="A84" s="12">
        <v>1010409</v>
      </c>
      <c r="B84" s="15" t="s">
        <v>85</v>
      </c>
      <c r="C84" s="17">
        <v>0</v>
      </c>
    </row>
    <row r="85" s="1" customFormat="1" ht="17" customHeight="1" spans="1:3">
      <c r="A85" s="12">
        <v>1010410</v>
      </c>
      <c r="B85" s="15" t="s">
        <v>86</v>
      </c>
      <c r="C85" s="17">
        <v>0</v>
      </c>
    </row>
    <row r="86" s="1" customFormat="1" ht="17" customHeight="1" spans="1:3">
      <c r="A86" s="12">
        <v>1010411</v>
      </c>
      <c r="B86" s="15" t="s">
        <v>87</v>
      </c>
      <c r="C86" s="17">
        <v>0</v>
      </c>
    </row>
    <row r="87" s="1" customFormat="1" ht="17" customHeight="1" spans="1:3">
      <c r="A87" s="12">
        <v>1010412</v>
      </c>
      <c r="B87" s="15" t="s">
        <v>88</v>
      </c>
      <c r="C87" s="17">
        <v>0</v>
      </c>
    </row>
    <row r="88" s="1" customFormat="1" ht="17" customHeight="1" spans="1:3">
      <c r="A88" s="12">
        <v>1010413</v>
      </c>
      <c r="B88" s="15" t="s">
        <v>89</v>
      </c>
      <c r="C88" s="17">
        <v>0</v>
      </c>
    </row>
    <row r="89" s="1" customFormat="1" ht="17" customHeight="1" spans="1:3">
      <c r="A89" s="12">
        <v>1010414</v>
      </c>
      <c r="B89" s="15" t="s">
        <v>90</v>
      </c>
      <c r="C89" s="17">
        <v>0</v>
      </c>
    </row>
    <row r="90" s="1" customFormat="1" ht="17" customHeight="1" spans="1:3">
      <c r="A90" s="12">
        <v>1010415</v>
      </c>
      <c r="B90" s="15" t="s">
        <v>91</v>
      </c>
      <c r="C90" s="17">
        <v>0</v>
      </c>
    </row>
    <row r="91" s="1" customFormat="1" ht="17" customHeight="1" spans="1:3">
      <c r="A91" s="12">
        <v>1010416</v>
      </c>
      <c r="B91" s="15" t="s">
        <v>92</v>
      </c>
      <c r="C91" s="17">
        <v>0</v>
      </c>
    </row>
    <row r="92" s="1" customFormat="1" ht="17" customHeight="1" spans="1:3">
      <c r="A92" s="12">
        <v>1010417</v>
      </c>
      <c r="B92" s="15" t="s">
        <v>93</v>
      </c>
      <c r="C92" s="14">
        <f>SUM(C93:C95)</f>
        <v>0</v>
      </c>
    </row>
    <row r="93" s="1" customFormat="1" ht="17" customHeight="1" spans="1:3">
      <c r="A93" s="12">
        <v>101041701</v>
      </c>
      <c r="B93" s="12" t="s">
        <v>94</v>
      </c>
      <c r="C93" s="17">
        <v>0</v>
      </c>
    </row>
    <row r="94" s="1" customFormat="1" ht="17" customHeight="1" spans="1:3">
      <c r="A94" s="12">
        <v>101041702</v>
      </c>
      <c r="B94" s="12" t="s">
        <v>95</v>
      </c>
      <c r="C94" s="17">
        <v>0</v>
      </c>
    </row>
    <row r="95" s="1" customFormat="1" ht="17" customHeight="1" spans="1:3">
      <c r="A95" s="12">
        <v>101041709</v>
      </c>
      <c r="B95" s="12" t="s">
        <v>96</v>
      </c>
      <c r="C95" s="17">
        <v>0</v>
      </c>
    </row>
    <row r="96" s="1" customFormat="1" ht="17" customHeight="1" spans="1:3">
      <c r="A96" s="12">
        <v>1010418</v>
      </c>
      <c r="B96" s="15" t="s">
        <v>97</v>
      </c>
      <c r="C96" s="17">
        <v>0</v>
      </c>
    </row>
    <row r="97" s="1" customFormat="1" ht="17" customHeight="1" spans="1:3">
      <c r="A97" s="12">
        <v>1010419</v>
      </c>
      <c r="B97" s="15" t="s">
        <v>98</v>
      </c>
      <c r="C97" s="17">
        <v>0</v>
      </c>
    </row>
    <row r="98" s="1" customFormat="1" ht="17" customHeight="1" spans="1:3">
      <c r="A98" s="12">
        <v>1010420</v>
      </c>
      <c r="B98" s="15" t="s">
        <v>99</v>
      </c>
      <c r="C98" s="17">
        <v>0</v>
      </c>
    </row>
    <row r="99" s="1" customFormat="1" ht="17" customHeight="1" spans="1:3">
      <c r="A99" s="12">
        <v>1010421</v>
      </c>
      <c r="B99" s="15" t="s">
        <v>100</v>
      </c>
      <c r="C99" s="17">
        <v>0</v>
      </c>
    </row>
    <row r="100" s="1" customFormat="1" ht="17" customHeight="1" spans="1:3">
      <c r="A100" s="12">
        <v>1010422</v>
      </c>
      <c r="B100" s="15" t="s">
        <v>101</v>
      </c>
      <c r="C100" s="17">
        <v>0</v>
      </c>
    </row>
    <row r="101" s="1" customFormat="1" ht="17" customHeight="1" spans="1:3">
      <c r="A101" s="12">
        <v>1010423</v>
      </c>
      <c r="B101" s="15" t="s">
        <v>102</v>
      </c>
      <c r="C101" s="14">
        <f>SUM(C102:C104)</f>
        <v>0</v>
      </c>
    </row>
    <row r="102" s="1" customFormat="1" ht="17" customHeight="1" spans="1:3">
      <c r="A102" s="12">
        <v>101042303</v>
      </c>
      <c r="B102" s="12" t="s">
        <v>103</v>
      </c>
      <c r="C102" s="17">
        <v>0</v>
      </c>
    </row>
    <row r="103" s="1" customFormat="1" ht="17" customHeight="1" spans="1:3">
      <c r="A103" s="12">
        <v>101042304</v>
      </c>
      <c r="B103" s="12" t="s">
        <v>104</v>
      </c>
      <c r="C103" s="17">
        <v>0</v>
      </c>
    </row>
    <row r="104" s="1" customFormat="1" ht="17" customHeight="1" spans="1:3">
      <c r="A104" s="12">
        <v>101042309</v>
      </c>
      <c r="B104" s="12" t="s">
        <v>105</v>
      </c>
      <c r="C104" s="17">
        <v>0</v>
      </c>
    </row>
    <row r="105" s="1" customFormat="1" ht="17" customHeight="1" spans="1:3">
      <c r="A105" s="12">
        <v>1010424</v>
      </c>
      <c r="B105" s="15" t="s">
        <v>106</v>
      </c>
      <c r="C105" s="14">
        <f>SUM(C106:C109)</f>
        <v>0</v>
      </c>
    </row>
    <row r="106" s="1" customFormat="1" ht="17" customHeight="1" spans="1:3">
      <c r="A106" s="12">
        <v>101042402</v>
      </c>
      <c r="B106" s="12" t="s">
        <v>107</v>
      </c>
      <c r="C106" s="17">
        <v>0</v>
      </c>
    </row>
    <row r="107" s="1" customFormat="1" ht="17" customHeight="1" spans="1:3">
      <c r="A107" s="12">
        <v>101042403</v>
      </c>
      <c r="B107" s="12" t="s">
        <v>108</v>
      </c>
      <c r="C107" s="17">
        <v>0</v>
      </c>
    </row>
    <row r="108" s="1" customFormat="1" ht="17" customHeight="1" spans="1:3">
      <c r="A108" s="12">
        <v>101042404</v>
      </c>
      <c r="B108" s="12" t="s">
        <v>109</v>
      </c>
      <c r="C108" s="17">
        <v>0</v>
      </c>
    </row>
    <row r="109" s="1" customFormat="1" ht="17" customHeight="1" spans="1:3">
      <c r="A109" s="12">
        <v>101042409</v>
      </c>
      <c r="B109" s="12" t="s">
        <v>110</v>
      </c>
      <c r="C109" s="17">
        <v>0</v>
      </c>
    </row>
    <row r="110" s="1" customFormat="1" ht="17" customHeight="1" spans="1:3">
      <c r="A110" s="12">
        <v>1010425</v>
      </c>
      <c r="B110" s="15" t="s">
        <v>111</v>
      </c>
      <c r="C110" s="17">
        <v>0</v>
      </c>
    </row>
    <row r="111" s="1" customFormat="1" ht="17" customHeight="1" spans="1:3">
      <c r="A111" s="12">
        <v>1010426</v>
      </c>
      <c r="B111" s="15" t="s">
        <v>112</v>
      </c>
      <c r="C111" s="14">
        <f>SUM(C112:C114)</f>
        <v>0</v>
      </c>
    </row>
    <row r="112" s="1" customFormat="1" ht="17" customHeight="1" spans="1:3">
      <c r="A112" s="12">
        <v>101042601</v>
      </c>
      <c r="B112" s="12" t="s">
        <v>113</v>
      </c>
      <c r="C112" s="17">
        <v>0</v>
      </c>
    </row>
    <row r="113" s="1" customFormat="1" ht="17" customHeight="1" spans="1:3">
      <c r="A113" s="12">
        <v>101042602</v>
      </c>
      <c r="B113" s="12" t="s">
        <v>114</v>
      </c>
      <c r="C113" s="17">
        <v>0</v>
      </c>
    </row>
    <row r="114" s="1" customFormat="1" ht="17" customHeight="1" spans="1:3">
      <c r="A114" s="12">
        <v>101042609</v>
      </c>
      <c r="B114" s="12" t="s">
        <v>115</v>
      </c>
      <c r="C114" s="17">
        <v>0</v>
      </c>
    </row>
    <row r="115" s="1" customFormat="1" ht="17" customHeight="1" spans="1:3">
      <c r="A115" s="12">
        <v>1010427</v>
      </c>
      <c r="B115" s="15" t="s">
        <v>116</v>
      </c>
      <c r="C115" s="17">
        <v>0</v>
      </c>
    </row>
    <row r="116" s="1" customFormat="1" ht="17" customHeight="1" spans="1:3">
      <c r="A116" s="12">
        <v>1010428</v>
      </c>
      <c r="B116" s="15" t="s">
        <v>117</v>
      </c>
      <c r="C116" s="17">
        <v>0</v>
      </c>
    </row>
    <row r="117" s="1" customFormat="1" ht="17" customHeight="1" spans="1:3">
      <c r="A117" s="12">
        <v>1010429</v>
      </c>
      <c r="B117" s="15" t="s">
        <v>118</v>
      </c>
      <c r="C117" s="17">
        <v>0</v>
      </c>
    </row>
    <row r="118" s="1" customFormat="1" ht="17" customHeight="1" spans="1:3">
      <c r="A118" s="12">
        <v>1010430</v>
      </c>
      <c r="B118" s="15" t="s">
        <v>119</v>
      </c>
      <c r="C118" s="17">
        <v>0</v>
      </c>
    </row>
    <row r="119" s="1" customFormat="1" ht="17" customHeight="1" spans="1:3">
      <c r="A119" s="12">
        <v>1010431</v>
      </c>
      <c r="B119" s="15" t="s">
        <v>120</v>
      </c>
      <c r="C119" s="17">
        <v>99</v>
      </c>
    </row>
    <row r="120" s="1" customFormat="1" ht="17" customHeight="1" spans="1:3">
      <c r="A120" s="12">
        <v>1010432</v>
      </c>
      <c r="B120" s="15" t="s">
        <v>121</v>
      </c>
      <c r="C120" s="17">
        <v>1</v>
      </c>
    </row>
    <row r="121" s="1" customFormat="1" ht="17" customHeight="1" spans="1:3">
      <c r="A121" s="12">
        <v>1010433</v>
      </c>
      <c r="B121" s="15" t="s">
        <v>122</v>
      </c>
      <c r="C121" s="14">
        <f>SUM(C122:C137)</f>
        <v>20686</v>
      </c>
    </row>
    <row r="122" s="1" customFormat="1" ht="17" customHeight="1" spans="1:3">
      <c r="A122" s="12">
        <v>101043302</v>
      </c>
      <c r="B122" s="12" t="s">
        <v>123</v>
      </c>
      <c r="C122" s="17">
        <v>0</v>
      </c>
    </row>
    <row r="123" s="1" customFormat="1" ht="17" customHeight="1" spans="1:3">
      <c r="A123" s="12">
        <v>101043303</v>
      </c>
      <c r="B123" s="12" t="s">
        <v>124</v>
      </c>
      <c r="C123" s="17">
        <v>0</v>
      </c>
    </row>
    <row r="124" s="1" customFormat="1" ht="17" customHeight="1" spans="1:3">
      <c r="A124" s="12">
        <v>101043304</v>
      </c>
      <c r="B124" s="12" t="s">
        <v>125</v>
      </c>
      <c r="C124" s="17">
        <v>0</v>
      </c>
    </row>
    <row r="125" s="1" customFormat="1" ht="17" customHeight="1" spans="1:3">
      <c r="A125" s="12">
        <v>101043308</v>
      </c>
      <c r="B125" s="12" t="s">
        <v>126</v>
      </c>
      <c r="C125" s="17">
        <v>0</v>
      </c>
    </row>
    <row r="126" s="1" customFormat="1" ht="17" customHeight="1" spans="1:3">
      <c r="A126" s="12">
        <v>101043309</v>
      </c>
      <c r="B126" s="12" t="s">
        <v>127</v>
      </c>
      <c r="C126" s="17">
        <v>0</v>
      </c>
    </row>
    <row r="127" s="1" customFormat="1" ht="17" customHeight="1" spans="1:3">
      <c r="A127" s="12">
        <v>101043310</v>
      </c>
      <c r="B127" s="12" t="s">
        <v>128</v>
      </c>
      <c r="C127" s="17">
        <v>0</v>
      </c>
    </row>
    <row r="128" s="1" customFormat="1" ht="17" customHeight="1" spans="1:3">
      <c r="A128" s="12">
        <v>101043312</v>
      </c>
      <c r="B128" s="12" t="s">
        <v>129</v>
      </c>
      <c r="C128" s="17">
        <v>0</v>
      </c>
    </row>
    <row r="129" s="1" customFormat="1" ht="17" customHeight="1" spans="1:3">
      <c r="A129" s="12">
        <v>101043313</v>
      </c>
      <c r="B129" s="12" t="s">
        <v>130</v>
      </c>
      <c r="C129" s="17">
        <v>0</v>
      </c>
    </row>
    <row r="130" s="1" customFormat="1" ht="17" customHeight="1" spans="1:3">
      <c r="A130" s="12">
        <v>101043314</v>
      </c>
      <c r="B130" s="12" t="s">
        <v>131</v>
      </c>
      <c r="C130" s="17">
        <v>0</v>
      </c>
    </row>
    <row r="131" s="1" customFormat="1" ht="17" customHeight="1" spans="1:3">
      <c r="A131" s="12">
        <v>101043315</v>
      </c>
      <c r="B131" s="12" t="s">
        <v>132</v>
      </c>
      <c r="C131" s="17">
        <v>0</v>
      </c>
    </row>
    <row r="132" s="1" customFormat="1" ht="17" customHeight="1" spans="1:3">
      <c r="A132" s="12">
        <v>101043316</v>
      </c>
      <c r="B132" s="12" t="s">
        <v>133</v>
      </c>
      <c r="C132" s="17">
        <v>0</v>
      </c>
    </row>
    <row r="133" s="1" customFormat="1" ht="17" customHeight="1" spans="1:3">
      <c r="A133" s="12">
        <v>101043317</v>
      </c>
      <c r="B133" s="12" t="s">
        <v>134</v>
      </c>
      <c r="C133" s="17">
        <v>0</v>
      </c>
    </row>
    <row r="134" s="1" customFormat="1" ht="17" customHeight="1" spans="1:3">
      <c r="A134" s="12">
        <v>101043318</v>
      </c>
      <c r="B134" s="12" t="s">
        <v>135</v>
      </c>
      <c r="C134" s="17">
        <v>0</v>
      </c>
    </row>
    <row r="135" s="1" customFormat="1" ht="17" customHeight="1" spans="1:3">
      <c r="A135" s="12">
        <v>101043319</v>
      </c>
      <c r="B135" s="12" t="s">
        <v>136</v>
      </c>
      <c r="C135" s="17">
        <v>0</v>
      </c>
    </row>
    <row r="136" s="1" customFormat="1" ht="17" customHeight="1" spans="1:3">
      <c r="A136" s="12">
        <v>101043320</v>
      </c>
      <c r="B136" s="12" t="s">
        <v>137</v>
      </c>
      <c r="C136" s="17">
        <v>0</v>
      </c>
    </row>
    <row r="137" s="1" customFormat="1" ht="17" customHeight="1" spans="1:3">
      <c r="A137" s="12">
        <v>101043399</v>
      </c>
      <c r="B137" s="12" t="s">
        <v>138</v>
      </c>
      <c r="C137" s="17">
        <v>20686</v>
      </c>
    </row>
    <row r="138" s="1" customFormat="1" ht="17" customHeight="1" spans="1:3">
      <c r="A138" s="12">
        <v>1010434</v>
      </c>
      <c r="B138" s="15" t="s">
        <v>139</v>
      </c>
      <c r="C138" s="17">
        <v>0</v>
      </c>
    </row>
    <row r="139" s="1" customFormat="1" ht="17" customHeight="1" spans="1:3">
      <c r="A139" s="12">
        <v>1010435</v>
      </c>
      <c r="B139" s="15" t="s">
        <v>140</v>
      </c>
      <c r="C139" s="14">
        <f>C140+C141</f>
        <v>571</v>
      </c>
    </row>
    <row r="140" s="1" customFormat="1" ht="17" customHeight="1" spans="1:3">
      <c r="A140" s="12">
        <v>101043501</v>
      </c>
      <c r="B140" s="12" t="s">
        <v>141</v>
      </c>
      <c r="C140" s="17">
        <v>0</v>
      </c>
    </row>
    <row r="141" s="1" customFormat="1" ht="17" customHeight="1" spans="1:3">
      <c r="A141" s="12">
        <v>101043509</v>
      </c>
      <c r="B141" s="12" t="s">
        <v>142</v>
      </c>
      <c r="C141" s="17">
        <v>571</v>
      </c>
    </row>
    <row r="142" s="1" customFormat="1" ht="17" customHeight="1" spans="1:3">
      <c r="A142" s="12">
        <v>1010436</v>
      </c>
      <c r="B142" s="15" t="s">
        <v>143</v>
      </c>
      <c r="C142" s="17">
        <v>1955</v>
      </c>
    </row>
    <row r="143" s="1" customFormat="1" ht="17" customHeight="1" spans="1:3">
      <c r="A143" s="12">
        <v>1010439</v>
      </c>
      <c r="B143" s="15" t="s">
        <v>144</v>
      </c>
      <c r="C143" s="17">
        <v>403</v>
      </c>
    </row>
    <row r="144" s="1" customFormat="1" ht="17" customHeight="1" spans="1:3">
      <c r="A144" s="12">
        <v>1010440</v>
      </c>
      <c r="B144" s="15" t="s">
        <v>145</v>
      </c>
      <c r="C144" s="14">
        <f>SUM(C145:C148)</f>
        <v>6</v>
      </c>
    </row>
    <row r="145" s="1" customFormat="1" ht="17" customHeight="1" spans="1:3">
      <c r="A145" s="12">
        <v>101044001</v>
      </c>
      <c r="B145" s="12" t="s">
        <v>146</v>
      </c>
      <c r="C145" s="17">
        <v>0</v>
      </c>
    </row>
    <row r="146" s="1" customFormat="1" ht="17" customHeight="1" spans="1:3">
      <c r="A146" s="12">
        <v>101044002</v>
      </c>
      <c r="B146" s="12" t="s">
        <v>147</v>
      </c>
      <c r="C146" s="17">
        <v>6</v>
      </c>
    </row>
    <row r="147" s="1" customFormat="1" ht="17" customHeight="1" spans="1:3">
      <c r="A147" s="12">
        <v>101044003</v>
      </c>
      <c r="B147" s="12" t="s">
        <v>148</v>
      </c>
      <c r="C147" s="17">
        <v>0</v>
      </c>
    </row>
    <row r="148" s="1" customFormat="1" ht="17" customHeight="1" spans="1:3">
      <c r="A148" s="12">
        <v>101044099</v>
      </c>
      <c r="B148" s="12" t="s">
        <v>149</v>
      </c>
      <c r="C148" s="17">
        <v>0</v>
      </c>
    </row>
    <row r="149" s="1" customFormat="1" ht="17" customHeight="1" spans="1:3">
      <c r="A149" s="12">
        <v>1010441</v>
      </c>
      <c r="B149" s="15" t="s">
        <v>150</v>
      </c>
      <c r="C149" s="14">
        <f>SUM(C150:C153)</f>
        <v>0</v>
      </c>
    </row>
    <row r="150" s="1" customFormat="1" ht="17" customHeight="1" spans="1:3">
      <c r="A150" s="12">
        <v>101044101</v>
      </c>
      <c r="B150" s="12" t="s">
        <v>151</v>
      </c>
      <c r="C150" s="17">
        <v>0</v>
      </c>
    </row>
    <row r="151" s="1" customFormat="1" ht="17" customHeight="1" spans="1:3">
      <c r="A151" s="12">
        <v>101044102</v>
      </c>
      <c r="B151" s="12" t="s">
        <v>152</v>
      </c>
      <c r="C151" s="17">
        <v>0</v>
      </c>
    </row>
    <row r="152" s="1" customFormat="1" ht="17" customHeight="1" spans="1:3">
      <c r="A152" s="12">
        <v>101044103</v>
      </c>
      <c r="B152" s="12" t="s">
        <v>153</v>
      </c>
      <c r="C152" s="17">
        <v>0</v>
      </c>
    </row>
    <row r="153" s="1" customFormat="1" ht="17" customHeight="1" spans="1:3">
      <c r="A153" s="12">
        <v>101044199</v>
      </c>
      <c r="B153" s="12" t="s">
        <v>154</v>
      </c>
      <c r="C153" s="17">
        <v>0</v>
      </c>
    </row>
    <row r="154" s="1" customFormat="1" ht="17" customHeight="1" spans="1:3">
      <c r="A154" s="12">
        <v>1010442</v>
      </c>
      <c r="B154" s="15" t="s">
        <v>155</v>
      </c>
      <c r="C154" s="14">
        <f>SUM(C155:C158)</f>
        <v>0</v>
      </c>
    </row>
    <row r="155" s="1" customFormat="1" ht="17" customHeight="1" spans="1:3">
      <c r="A155" s="12">
        <v>101044201</v>
      </c>
      <c r="B155" s="12" t="s">
        <v>156</v>
      </c>
      <c r="C155" s="17">
        <v>0</v>
      </c>
    </row>
    <row r="156" s="1" customFormat="1" ht="17" customHeight="1" spans="1:3">
      <c r="A156" s="12">
        <v>101044202</v>
      </c>
      <c r="B156" s="12" t="s">
        <v>157</v>
      </c>
      <c r="C156" s="17">
        <v>0</v>
      </c>
    </row>
    <row r="157" s="1" customFormat="1" ht="17" customHeight="1" spans="1:3">
      <c r="A157" s="12">
        <v>101044203</v>
      </c>
      <c r="B157" s="12" t="s">
        <v>158</v>
      </c>
      <c r="C157" s="17">
        <v>0</v>
      </c>
    </row>
    <row r="158" s="1" customFormat="1" ht="17" customHeight="1" spans="1:3">
      <c r="A158" s="12">
        <v>101044299</v>
      </c>
      <c r="B158" s="12" t="s">
        <v>159</v>
      </c>
      <c r="C158" s="17">
        <v>0</v>
      </c>
    </row>
    <row r="159" s="1" customFormat="1" ht="17" customHeight="1" spans="1:3">
      <c r="A159" s="12">
        <v>1010443</v>
      </c>
      <c r="B159" s="15" t="s">
        <v>160</v>
      </c>
      <c r="C159" s="14">
        <f>SUM(C160:C163)</f>
        <v>0</v>
      </c>
    </row>
    <row r="160" s="1" customFormat="1" ht="17" customHeight="1" spans="1:3">
      <c r="A160" s="12">
        <v>101044301</v>
      </c>
      <c r="B160" s="12" t="s">
        <v>161</v>
      </c>
      <c r="C160" s="17">
        <v>0</v>
      </c>
    </row>
    <row r="161" s="1" customFormat="1" ht="17" customHeight="1" spans="1:3">
      <c r="A161" s="12">
        <v>101044302</v>
      </c>
      <c r="B161" s="12" t="s">
        <v>162</v>
      </c>
      <c r="C161" s="17">
        <v>0</v>
      </c>
    </row>
    <row r="162" s="1" customFormat="1" ht="17" customHeight="1" spans="1:3">
      <c r="A162" s="12">
        <v>101044303</v>
      </c>
      <c r="B162" s="12" t="s">
        <v>163</v>
      </c>
      <c r="C162" s="17">
        <v>0</v>
      </c>
    </row>
    <row r="163" s="1" customFormat="1" ht="17" customHeight="1" spans="1:3">
      <c r="A163" s="12">
        <v>101044399</v>
      </c>
      <c r="B163" s="12" t="s">
        <v>164</v>
      </c>
      <c r="C163" s="17">
        <v>0</v>
      </c>
    </row>
    <row r="164" s="1" customFormat="1" ht="17" customHeight="1" spans="1:3">
      <c r="A164" s="12">
        <v>1010444</v>
      </c>
      <c r="B164" s="15" t="s">
        <v>165</v>
      </c>
      <c r="C164" s="14">
        <f>SUM(C165:C168)</f>
        <v>1</v>
      </c>
    </row>
    <row r="165" s="1" customFormat="1" ht="17" customHeight="1" spans="1:3">
      <c r="A165" s="12">
        <v>101044401</v>
      </c>
      <c r="B165" s="12" t="s">
        <v>146</v>
      </c>
      <c r="C165" s="17">
        <v>0</v>
      </c>
    </row>
    <row r="166" s="1" customFormat="1" ht="17" customHeight="1" spans="1:3">
      <c r="A166" s="12">
        <v>101044402</v>
      </c>
      <c r="B166" s="12" t="s">
        <v>147</v>
      </c>
      <c r="C166" s="17">
        <v>0</v>
      </c>
    </row>
    <row r="167" s="1" customFormat="1" ht="17" customHeight="1" spans="1:3">
      <c r="A167" s="12">
        <v>101044403</v>
      </c>
      <c r="B167" s="12" t="s">
        <v>148</v>
      </c>
      <c r="C167" s="17">
        <v>0</v>
      </c>
    </row>
    <row r="168" s="1" customFormat="1" ht="17" customHeight="1" spans="1:3">
      <c r="A168" s="12">
        <v>101044499</v>
      </c>
      <c r="B168" s="12" t="s">
        <v>149</v>
      </c>
      <c r="C168" s="17">
        <v>1</v>
      </c>
    </row>
    <row r="169" s="1" customFormat="1" ht="17" customHeight="1" spans="1:3">
      <c r="A169" s="12">
        <v>1010445</v>
      </c>
      <c r="B169" s="15" t="s">
        <v>166</v>
      </c>
      <c r="C169" s="14">
        <f>SUM(C170:C173)</f>
        <v>0</v>
      </c>
    </row>
    <row r="170" s="1" customFormat="1" ht="17" customHeight="1" spans="1:3">
      <c r="A170" s="12">
        <v>101044501</v>
      </c>
      <c r="B170" s="12" t="s">
        <v>151</v>
      </c>
      <c r="C170" s="17">
        <v>0</v>
      </c>
    </row>
    <row r="171" s="1" customFormat="1" ht="17" customHeight="1" spans="1:3">
      <c r="A171" s="12">
        <v>101044502</v>
      </c>
      <c r="B171" s="12" t="s">
        <v>152</v>
      </c>
      <c r="C171" s="17">
        <v>0</v>
      </c>
    </row>
    <row r="172" s="1" customFormat="1" ht="17" customHeight="1" spans="1:3">
      <c r="A172" s="12">
        <v>101044503</v>
      </c>
      <c r="B172" s="12" t="s">
        <v>153</v>
      </c>
      <c r="C172" s="17">
        <v>0</v>
      </c>
    </row>
    <row r="173" s="1" customFormat="1" ht="17" customHeight="1" spans="1:3">
      <c r="A173" s="12">
        <v>101044599</v>
      </c>
      <c r="B173" s="12" t="s">
        <v>154</v>
      </c>
      <c r="C173" s="17">
        <v>0</v>
      </c>
    </row>
    <row r="174" s="1" customFormat="1" ht="17" customHeight="1" spans="1:3">
      <c r="A174" s="12">
        <v>1010446</v>
      </c>
      <c r="B174" s="15" t="s">
        <v>167</v>
      </c>
      <c r="C174" s="14">
        <f>SUM(C175:C178)</f>
        <v>0</v>
      </c>
    </row>
    <row r="175" s="1" customFormat="1" ht="17" customHeight="1" spans="1:3">
      <c r="A175" s="12">
        <v>101044601</v>
      </c>
      <c r="B175" s="12" t="s">
        <v>156</v>
      </c>
      <c r="C175" s="17">
        <v>0</v>
      </c>
    </row>
    <row r="176" s="1" customFormat="1" ht="17" customHeight="1" spans="1:3">
      <c r="A176" s="12">
        <v>101044602</v>
      </c>
      <c r="B176" s="12" t="s">
        <v>157</v>
      </c>
      <c r="C176" s="17">
        <v>0</v>
      </c>
    </row>
    <row r="177" s="1" customFormat="1" ht="17" customHeight="1" spans="1:3">
      <c r="A177" s="12">
        <v>101044603</v>
      </c>
      <c r="B177" s="12" t="s">
        <v>158</v>
      </c>
      <c r="C177" s="17">
        <v>0</v>
      </c>
    </row>
    <row r="178" s="1" customFormat="1" ht="17" customHeight="1" spans="1:3">
      <c r="A178" s="12">
        <v>101044699</v>
      </c>
      <c r="B178" s="12" t="s">
        <v>159</v>
      </c>
      <c r="C178" s="17">
        <v>0</v>
      </c>
    </row>
    <row r="179" s="1" customFormat="1" ht="17" customHeight="1" spans="1:3">
      <c r="A179" s="12">
        <v>1010447</v>
      </c>
      <c r="B179" s="15" t="s">
        <v>168</v>
      </c>
      <c r="C179" s="14">
        <f>SUM(C180:C183)</f>
        <v>0</v>
      </c>
    </row>
    <row r="180" s="1" customFormat="1" ht="17" customHeight="1" spans="1:3">
      <c r="A180" s="12">
        <v>101044701</v>
      </c>
      <c r="B180" s="12" t="s">
        <v>161</v>
      </c>
      <c r="C180" s="17">
        <v>0</v>
      </c>
    </row>
    <row r="181" s="1" customFormat="1" ht="17" customHeight="1" spans="1:3">
      <c r="A181" s="12">
        <v>101044702</v>
      </c>
      <c r="B181" s="12" t="s">
        <v>162</v>
      </c>
      <c r="C181" s="17">
        <v>0</v>
      </c>
    </row>
    <row r="182" s="1" customFormat="1" ht="17" customHeight="1" spans="1:3">
      <c r="A182" s="12">
        <v>101044703</v>
      </c>
      <c r="B182" s="12" t="s">
        <v>163</v>
      </c>
      <c r="C182" s="17">
        <v>0</v>
      </c>
    </row>
    <row r="183" s="1" customFormat="1" ht="17" customHeight="1" spans="1:3">
      <c r="A183" s="12">
        <v>101044799</v>
      </c>
      <c r="B183" s="12" t="s">
        <v>164</v>
      </c>
      <c r="C183" s="17">
        <v>0</v>
      </c>
    </row>
    <row r="184" s="1" customFormat="1" ht="17" customHeight="1" spans="1:3">
      <c r="A184" s="12">
        <v>1010448</v>
      </c>
      <c r="B184" s="15" t="s">
        <v>169</v>
      </c>
      <c r="C184" s="14">
        <f>SUM(C185:C188)</f>
        <v>0</v>
      </c>
    </row>
    <row r="185" s="1" customFormat="1" ht="17" customHeight="1" spans="1:3">
      <c r="A185" s="12">
        <v>101044801</v>
      </c>
      <c r="B185" s="12" t="s">
        <v>170</v>
      </c>
      <c r="C185" s="17">
        <v>0</v>
      </c>
    </row>
    <row r="186" s="1" customFormat="1" ht="17" customHeight="1" spans="1:3">
      <c r="A186" s="12">
        <v>101044802</v>
      </c>
      <c r="B186" s="12" t="s">
        <v>171</v>
      </c>
      <c r="C186" s="17">
        <v>0</v>
      </c>
    </row>
    <row r="187" s="1" customFormat="1" ht="17" customHeight="1" spans="1:3">
      <c r="A187" s="12">
        <v>101044803</v>
      </c>
      <c r="B187" s="12" t="s">
        <v>172</v>
      </c>
      <c r="C187" s="17">
        <v>0</v>
      </c>
    </row>
    <row r="188" s="1" customFormat="1" ht="17" customHeight="1" spans="1:3">
      <c r="A188" s="12">
        <v>101044899</v>
      </c>
      <c r="B188" s="12" t="s">
        <v>173</v>
      </c>
      <c r="C188" s="17">
        <v>0</v>
      </c>
    </row>
    <row r="189" s="1" customFormat="1" ht="17" customHeight="1" spans="1:3">
      <c r="A189" s="12">
        <v>1010449</v>
      </c>
      <c r="B189" s="15" t="s">
        <v>174</v>
      </c>
      <c r="C189" s="14">
        <f>SUM(C190:C193)</f>
        <v>0</v>
      </c>
    </row>
    <row r="190" s="1" customFormat="1" ht="17" customHeight="1" spans="1:3">
      <c r="A190" s="12">
        <v>101044901</v>
      </c>
      <c r="B190" s="12" t="s">
        <v>170</v>
      </c>
      <c r="C190" s="17">
        <v>0</v>
      </c>
    </row>
    <row r="191" s="1" customFormat="1" ht="17" customHeight="1" spans="1:3">
      <c r="A191" s="12">
        <v>101044902</v>
      </c>
      <c r="B191" s="12" t="s">
        <v>171</v>
      </c>
      <c r="C191" s="17">
        <v>0</v>
      </c>
    </row>
    <row r="192" s="1" customFormat="1" ht="17" customHeight="1" spans="1:3">
      <c r="A192" s="12">
        <v>101044903</v>
      </c>
      <c r="B192" s="12" t="s">
        <v>172</v>
      </c>
      <c r="C192" s="17">
        <v>0</v>
      </c>
    </row>
    <row r="193" s="1" customFormat="1" ht="17" customHeight="1" spans="1:3">
      <c r="A193" s="12">
        <v>101044999</v>
      </c>
      <c r="B193" s="12" t="s">
        <v>173</v>
      </c>
      <c r="C193" s="17">
        <v>0</v>
      </c>
    </row>
    <row r="194" s="1" customFormat="1" ht="17" customHeight="1" spans="1:3">
      <c r="A194" s="12">
        <v>1010450</v>
      </c>
      <c r="B194" s="15" t="s">
        <v>175</v>
      </c>
      <c r="C194" s="14">
        <f>SUM(C195:C197)</f>
        <v>10</v>
      </c>
    </row>
    <row r="195" s="1" customFormat="1" ht="17" customHeight="1" spans="1:3">
      <c r="A195" s="12">
        <v>101045001</v>
      </c>
      <c r="B195" s="12" t="s">
        <v>176</v>
      </c>
      <c r="C195" s="17">
        <v>10</v>
      </c>
    </row>
    <row r="196" s="1" customFormat="1" ht="17" customHeight="1" spans="1:3">
      <c r="A196" s="12">
        <v>101045002</v>
      </c>
      <c r="B196" s="12" t="s">
        <v>177</v>
      </c>
      <c r="C196" s="17">
        <v>0</v>
      </c>
    </row>
    <row r="197" s="1" customFormat="1" ht="17" customHeight="1" spans="1:3">
      <c r="A197" s="12">
        <v>101045003</v>
      </c>
      <c r="B197" s="12" t="s">
        <v>178</v>
      </c>
      <c r="C197" s="17">
        <v>0</v>
      </c>
    </row>
    <row r="198" s="1" customFormat="1" ht="17" customHeight="1" spans="1:3">
      <c r="A198" s="12">
        <v>10105</v>
      </c>
      <c r="B198" s="15" t="s">
        <v>179</v>
      </c>
      <c r="C198" s="14">
        <f>SUM(C199:C221,C225,C228,C229,C233:C238,C250:C252,C257,C262)</f>
        <v>0</v>
      </c>
    </row>
    <row r="199" s="1" customFormat="1" ht="17" customHeight="1" spans="1:3">
      <c r="A199" s="12">
        <v>1010501</v>
      </c>
      <c r="B199" s="15" t="s">
        <v>180</v>
      </c>
      <c r="C199" s="17">
        <v>0</v>
      </c>
    </row>
    <row r="200" s="1" customFormat="1" ht="17" customHeight="1" spans="1:3">
      <c r="A200" s="12">
        <v>1010502</v>
      </c>
      <c r="B200" s="15" t="s">
        <v>181</v>
      </c>
      <c r="C200" s="17">
        <v>0</v>
      </c>
    </row>
    <row r="201" s="1" customFormat="1" ht="17" customHeight="1" spans="1:3">
      <c r="A201" s="12">
        <v>1010503</v>
      </c>
      <c r="B201" s="15" t="s">
        <v>182</v>
      </c>
      <c r="C201" s="17">
        <v>0</v>
      </c>
    </row>
    <row r="202" s="1" customFormat="1" ht="17" customHeight="1" spans="1:3">
      <c r="A202" s="12">
        <v>1010504</v>
      </c>
      <c r="B202" s="15" t="s">
        <v>183</v>
      </c>
      <c r="C202" s="17">
        <v>0</v>
      </c>
    </row>
    <row r="203" s="1" customFormat="1" ht="17" customHeight="1" spans="1:3">
      <c r="A203" s="12">
        <v>1010505</v>
      </c>
      <c r="B203" s="15" t="s">
        <v>184</v>
      </c>
      <c r="C203" s="17">
        <v>0</v>
      </c>
    </row>
    <row r="204" s="1" customFormat="1" ht="17" customHeight="1" spans="1:3">
      <c r="A204" s="12">
        <v>1010506</v>
      </c>
      <c r="B204" s="15" t="s">
        <v>185</v>
      </c>
      <c r="C204" s="17">
        <v>0</v>
      </c>
    </row>
    <row r="205" s="1" customFormat="1" ht="17" customHeight="1" spans="1:3">
      <c r="A205" s="12">
        <v>1010507</v>
      </c>
      <c r="B205" s="15" t="s">
        <v>186</v>
      </c>
      <c r="C205" s="17">
        <v>0</v>
      </c>
    </row>
    <row r="206" s="1" customFormat="1" ht="17" customHeight="1" spans="1:3">
      <c r="A206" s="12">
        <v>1010508</v>
      </c>
      <c r="B206" s="15" t="s">
        <v>187</v>
      </c>
      <c r="C206" s="17">
        <v>0</v>
      </c>
    </row>
    <row r="207" s="1" customFormat="1" ht="17" customHeight="1" spans="1:3">
      <c r="A207" s="12">
        <v>1010509</v>
      </c>
      <c r="B207" s="15" t="s">
        <v>188</v>
      </c>
      <c r="C207" s="17">
        <v>0</v>
      </c>
    </row>
    <row r="208" s="1" customFormat="1" ht="17" customHeight="1" spans="1:3">
      <c r="A208" s="12">
        <v>1010510</v>
      </c>
      <c r="B208" s="15" t="s">
        <v>189</v>
      </c>
      <c r="C208" s="17">
        <v>0</v>
      </c>
    </row>
    <row r="209" s="1" customFormat="1" ht="17" customHeight="1" spans="1:3">
      <c r="A209" s="12">
        <v>1010511</v>
      </c>
      <c r="B209" s="15" t="s">
        <v>190</v>
      </c>
      <c r="C209" s="17">
        <v>0</v>
      </c>
    </row>
    <row r="210" s="1" customFormat="1" ht="17" customHeight="1" spans="1:3">
      <c r="A210" s="12">
        <v>1010512</v>
      </c>
      <c r="B210" s="15" t="s">
        <v>191</v>
      </c>
      <c r="C210" s="17">
        <v>0</v>
      </c>
    </row>
    <row r="211" s="1" customFormat="1" ht="17" customHeight="1" spans="1:3">
      <c r="A211" s="12">
        <v>1010513</v>
      </c>
      <c r="B211" s="15" t="s">
        <v>192</v>
      </c>
      <c r="C211" s="17">
        <v>0</v>
      </c>
    </row>
    <row r="212" s="1" customFormat="1" ht="17" customHeight="1" spans="1:3">
      <c r="A212" s="12">
        <v>1010514</v>
      </c>
      <c r="B212" s="15" t="s">
        <v>193</v>
      </c>
      <c r="C212" s="17">
        <v>0</v>
      </c>
    </row>
    <row r="213" s="1" customFormat="1" ht="17" customHeight="1" spans="1:3">
      <c r="A213" s="12">
        <v>1010515</v>
      </c>
      <c r="B213" s="15" t="s">
        <v>194</v>
      </c>
      <c r="C213" s="17">
        <v>0</v>
      </c>
    </row>
    <row r="214" s="1" customFormat="1" ht="17" customHeight="1" spans="1:3">
      <c r="A214" s="12">
        <v>1010516</v>
      </c>
      <c r="B214" s="15" t="s">
        <v>195</v>
      </c>
      <c r="C214" s="17">
        <v>0</v>
      </c>
    </row>
    <row r="215" s="1" customFormat="1" ht="17" customHeight="1" spans="1:3">
      <c r="A215" s="12">
        <v>1010517</v>
      </c>
      <c r="B215" s="15" t="s">
        <v>196</v>
      </c>
      <c r="C215" s="17">
        <v>0</v>
      </c>
    </row>
    <row r="216" s="1" customFormat="1" ht="17" customHeight="1" spans="1:3">
      <c r="A216" s="12">
        <v>1010518</v>
      </c>
      <c r="B216" s="15" t="s">
        <v>197</v>
      </c>
      <c r="C216" s="17">
        <v>0</v>
      </c>
    </row>
    <row r="217" s="1" customFormat="1" ht="17" customHeight="1" spans="1:3">
      <c r="A217" s="12">
        <v>1010519</v>
      </c>
      <c r="B217" s="15" t="s">
        <v>198</v>
      </c>
      <c r="C217" s="17">
        <v>0</v>
      </c>
    </row>
    <row r="218" s="1" customFormat="1" ht="17" customHeight="1" spans="1:3">
      <c r="A218" s="12">
        <v>1010520</v>
      </c>
      <c r="B218" s="15" t="s">
        <v>199</v>
      </c>
      <c r="C218" s="17">
        <v>0</v>
      </c>
    </row>
    <row r="219" s="1" customFormat="1" ht="17" customHeight="1" spans="1:3">
      <c r="A219" s="12">
        <v>1010521</v>
      </c>
      <c r="B219" s="15" t="s">
        <v>200</v>
      </c>
      <c r="C219" s="17">
        <v>0</v>
      </c>
    </row>
    <row r="220" s="1" customFormat="1" ht="17" customHeight="1" spans="1:3">
      <c r="A220" s="12">
        <v>1010522</v>
      </c>
      <c r="B220" s="15" t="s">
        <v>201</v>
      </c>
      <c r="C220" s="17">
        <v>0</v>
      </c>
    </row>
    <row r="221" s="1" customFormat="1" ht="17" customHeight="1" spans="1:3">
      <c r="A221" s="12">
        <v>1010523</v>
      </c>
      <c r="B221" s="15" t="s">
        <v>202</v>
      </c>
      <c r="C221" s="14">
        <f>SUM(C222:C224)</f>
        <v>0</v>
      </c>
    </row>
    <row r="222" s="1" customFormat="1" ht="17" customHeight="1" spans="1:3">
      <c r="A222" s="12">
        <v>101052303</v>
      </c>
      <c r="B222" s="12" t="s">
        <v>203</v>
      </c>
      <c r="C222" s="17">
        <v>0</v>
      </c>
    </row>
    <row r="223" s="1" customFormat="1" ht="17" customHeight="1" spans="1:3">
      <c r="A223" s="12">
        <v>101052304</v>
      </c>
      <c r="B223" s="12" t="s">
        <v>204</v>
      </c>
      <c r="C223" s="17">
        <v>0</v>
      </c>
    </row>
    <row r="224" s="1" customFormat="1" ht="17" customHeight="1" spans="1:3">
      <c r="A224" s="12">
        <v>101052309</v>
      </c>
      <c r="B224" s="12" t="s">
        <v>205</v>
      </c>
      <c r="C224" s="17">
        <v>0</v>
      </c>
    </row>
    <row r="225" s="1" customFormat="1" ht="17" customHeight="1" spans="1:3">
      <c r="A225" s="12">
        <v>1010524</v>
      </c>
      <c r="B225" s="15" t="s">
        <v>206</v>
      </c>
      <c r="C225" s="14">
        <f>SUM(C226:C227)</f>
        <v>0</v>
      </c>
    </row>
    <row r="226" s="1" customFormat="1" ht="17" customHeight="1" spans="1:3">
      <c r="A226" s="12">
        <v>101052401</v>
      </c>
      <c r="B226" s="12" t="s">
        <v>207</v>
      </c>
      <c r="C226" s="17">
        <v>0</v>
      </c>
    </row>
    <row r="227" s="1" customFormat="1" ht="17" customHeight="1" spans="1:3">
      <c r="A227" s="12">
        <v>101052409</v>
      </c>
      <c r="B227" s="12" t="s">
        <v>208</v>
      </c>
      <c r="C227" s="17">
        <v>0</v>
      </c>
    </row>
    <row r="228" s="1" customFormat="1" ht="17" customHeight="1" spans="1:3">
      <c r="A228" s="12">
        <v>1010525</v>
      </c>
      <c r="B228" s="15" t="s">
        <v>209</v>
      </c>
      <c r="C228" s="17">
        <v>0</v>
      </c>
    </row>
    <row r="229" s="1" customFormat="1" ht="17" customHeight="1" spans="1:3">
      <c r="A229" s="12">
        <v>1010526</v>
      </c>
      <c r="B229" s="15" t="s">
        <v>210</v>
      </c>
      <c r="C229" s="14">
        <f>SUM(C230:C232)</f>
        <v>0</v>
      </c>
    </row>
    <row r="230" s="1" customFormat="1" ht="17" customHeight="1" spans="1:3">
      <c r="A230" s="12">
        <v>101052601</v>
      </c>
      <c r="B230" s="12" t="s">
        <v>211</v>
      </c>
      <c r="C230" s="17">
        <v>0</v>
      </c>
    </row>
    <row r="231" s="1" customFormat="1" ht="17" customHeight="1" spans="1:3">
      <c r="A231" s="12">
        <v>101052602</v>
      </c>
      <c r="B231" s="12" t="s">
        <v>212</v>
      </c>
      <c r="C231" s="17">
        <v>0</v>
      </c>
    </row>
    <row r="232" s="1" customFormat="1" ht="17" customHeight="1" spans="1:3">
      <c r="A232" s="12">
        <v>101052609</v>
      </c>
      <c r="B232" s="12" t="s">
        <v>213</v>
      </c>
      <c r="C232" s="17">
        <v>0</v>
      </c>
    </row>
    <row r="233" s="1" customFormat="1" ht="17" customHeight="1" spans="1:3">
      <c r="A233" s="12">
        <v>1010527</v>
      </c>
      <c r="B233" s="15" t="s">
        <v>214</v>
      </c>
      <c r="C233" s="17">
        <v>0</v>
      </c>
    </row>
    <row r="234" s="1" customFormat="1" ht="17" customHeight="1" spans="1:3">
      <c r="A234" s="12">
        <v>1010528</v>
      </c>
      <c r="B234" s="15" t="s">
        <v>215</v>
      </c>
      <c r="C234" s="17">
        <v>0</v>
      </c>
    </row>
    <row r="235" s="1" customFormat="1" ht="17" customHeight="1" spans="1:3">
      <c r="A235" s="12">
        <v>1010529</v>
      </c>
      <c r="B235" s="15" t="s">
        <v>216</v>
      </c>
      <c r="C235" s="17">
        <v>0</v>
      </c>
    </row>
    <row r="236" s="1" customFormat="1" ht="17" customHeight="1" spans="1:3">
      <c r="A236" s="12">
        <v>1010530</v>
      </c>
      <c r="B236" s="15" t="s">
        <v>217</v>
      </c>
      <c r="C236" s="17">
        <v>0</v>
      </c>
    </row>
    <row r="237" s="1" customFormat="1" ht="17" customHeight="1" spans="1:3">
      <c r="A237" s="12">
        <v>1010531</v>
      </c>
      <c r="B237" s="15" t="s">
        <v>218</v>
      </c>
      <c r="C237" s="17">
        <v>0</v>
      </c>
    </row>
    <row r="238" s="1" customFormat="1" ht="17" customHeight="1" spans="1:3">
      <c r="A238" s="12">
        <v>1010532</v>
      </c>
      <c r="B238" s="15" t="s">
        <v>219</v>
      </c>
      <c r="C238" s="14">
        <f>SUM(C239:C249)</f>
        <v>0</v>
      </c>
    </row>
    <row r="239" s="1" customFormat="1" ht="17" customHeight="1" spans="1:3">
      <c r="A239" s="12">
        <v>101053201</v>
      </c>
      <c r="B239" s="12" t="s">
        <v>220</v>
      </c>
      <c r="C239" s="17">
        <v>0</v>
      </c>
    </row>
    <row r="240" s="1" customFormat="1" ht="17" customHeight="1" spans="1:3">
      <c r="A240" s="12">
        <v>101053202</v>
      </c>
      <c r="B240" s="12" t="s">
        <v>221</v>
      </c>
      <c r="C240" s="17">
        <v>0</v>
      </c>
    </row>
    <row r="241" s="1" customFormat="1" ht="17" customHeight="1" spans="1:3">
      <c r="A241" s="12">
        <v>101053203</v>
      </c>
      <c r="B241" s="12" t="s">
        <v>222</v>
      </c>
      <c r="C241" s="17">
        <v>0</v>
      </c>
    </row>
    <row r="242" s="1" customFormat="1" ht="17" customHeight="1" spans="1:3">
      <c r="A242" s="12">
        <v>101053205</v>
      </c>
      <c r="B242" s="12" t="s">
        <v>223</v>
      </c>
      <c r="C242" s="17">
        <v>0</v>
      </c>
    </row>
    <row r="243" s="1" customFormat="1" ht="17" customHeight="1" spans="1:3">
      <c r="A243" s="12">
        <v>101053206</v>
      </c>
      <c r="B243" s="12" t="s">
        <v>224</v>
      </c>
      <c r="C243" s="17">
        <v>0</v>
      </c>
    </row>
    <row r="244" s="1" customFormat="1" ht="17" customHeight="1" spans="1:3">
      <c r="A244" s="12">
        <v>101053215</v>
      </c>
      <c r="B244" s="12" t="s">
        <v>225</v>
      </c>
      <c r="C244" s="17">
        <v>0</v>
      </c>
    </row>
    <row r="245" s="1" customFormat="1" ht="17" customHeight="1" spans="1:3">
      <c r="A245" s="12">
        <v>101053216</v>
      </c>
      <c r="B245" s="12" t="s">
        <v>226</v>
      </c>
      <c r="C245" s="17">
        <v>0</v>
      </c>
    </row>
    <row r="246" s="1" customFormat="1" ht="17" customHeight="1" spans="1:3">
      <c r="A246" s="12">
        <v>101053218</v>
      </c>
      <c r="B246" s="12" t="s">
        <v>227</v>
      </c>
      <c r="C246" s="17">
        <v>0</v>
      </c>
    </row>
    <row r="247" s="1" customFormat="1" ht="17" customHeight="1" spans="1:3">
      <c r="A247" s="12">
        <v>101053219</v>
      </c>
      <c r="B247" s="12" t="s">
        <v>228</v>
      </c>
      <c r="C247" s="17">
        <v>0</v>
      </c>
    </row>
    <row r="248" s="1" customFormat="1" ht="17" customHeight="1" spans="1:3">
      <c r="A248" s="12">
        <v>101053220</v>
      </c>
      <c r="B248" s="12" t="s">
        <v>229</v>
      </c>
      <c r="C248" s="17">
        <v>0</v>
      </c>
    </row>
    <row r="249" s="1" customFormat="1" ht="17" customHeight="1" spans="1:3">
      <c r="A249" s="12">
        <v>101053299</v>
      </c>
      <c r="B249" s="12" t="s">
        <v>230</v>
      </c>
      <c r="C249" s="17">
        <v>0</v>
      </c>
    </row>
    <row r="250" s="1" customFormat="1" ht="17" customHeight="1" spans="1:3">
      <c r="A250" s="12">
        <v>1010533</v>
      </c>
      <c r="B250" s="15" t="s">
        <v>231</v>
      </c>
      <c r="C250" s="17">
        <v>0</v>
      </c>
    </row>
    <row r="251" s="1" customFormat="1" ht="17.25" customHeight="1" spans="1:3">
      <c r="A251" s="12">
        <v>1010534</v>
      </c>
      <c r="B251" s="15" t="s">
        <v>232</v>
      </c>
      <c r="C251" s="17">
        <v>0</v>
      </c>
    </row>
    <row r="252" s="1" customFormat="1" ht="17" customHeight="1" spans="1:3">
      <c r="A252" s="12">
        <v>1010535</v>
      </c>
      <c r="B252" s="15" t="s">
        <v>233</v>
      </c>
      <c r="C252" s="14">
        <f>SUM(C253:C256)</f>
        <v>0</v>
      </c>
    </row>
    <row r="253" s="1" customFormat="1" ht="17" customHeight="1" spans="1:3">
      <c r="A253" s="12">
        <v>101053501</v>
      </c>
      <c r="B253" s="12" t="s">
        <v>234</v>
      </c>
      <c r="C253" s="17">
        <v>0</v>
      </c>
    </row>
    <row r="254" s="1" customFormat="1" ht="17" customHeight="1" spans="1:3">
      <c r="A254" s="12">
        <v>101053502</v>
      </c>
      <c r="B254" s="12" t="s">
        <v>235</v>
      </c>
      <c r="C254" s="17">
        <v>0</v>
      </c>
    </row>
    <row r="255" s="1" customFormat="1" ht="17" customHeight="1" spans="1:3">
      <c r="A255" s="12">
        <v>101053503</v>
      </c>
      <c r="B255" s="12" t="s">
        <v>236</v>
      </c>
      <c r="C255" s="17">
        <v>0</v>
      </c>
    </row>
    <row r="256" s="1" customFormat="1" ht="17" customHeight="1" spans="1:3">
      <c r="A256" s="12">
        <v>101053599</v>
      </c>
      <c r="B256" s="12" t="s">
        <v>237</v>
      </c>
      <c r="C256" s="17">
        <v>0</v>
      </c>
    </row>
    <row r="257" s="1" customFormat="1" ht="17" customHeight="1" spans="1:3">
      <c r="A257" s="12">
        <v>1010536</v>
      </c>
      <c r="B257" s="15" t="s">
        <v>238</v>
      </c>
      <c r="C257" s="14">
        <f>SUM(C258:C261)</f>
        <v>0</v>
      </c>
    </row>
    <row r="258" s="1" customFormat="1" ht="17" customHeight="1" spans="1:3">
      <c r="A258" s="12">
        <v>101053601</v>
      </c>
      <c r="B258" s="12" t="s">
        <v>239</v>
      </c>
      <c r="C258" s="17">
        <v>0</v>
      </c>
    </row>
    <row r="259" s="1" customFormat="1" ht="17" customHeight="1" spans="1:3">
      <c r="A259" s="12">
        <v>101053602</v>
      </c>
      <c r="B259" s="12" t="s">
        <v>240</v>
      </c>
      <c r="C259" s="17">
        <v>0</v>
      </c>
    </row>
    <row r="260" s="1" customFormat="1" ht="17" customHeight="1" spans="1:3">
      <c r="A260" s="12">
        <v>101053603</v>
      </c>
      <c r="B260" s="12" t="s">
        <v>241</v>
      </c>
      <c r="C260" s="17">
        <v>0</v>
      </c>
    </row>
    <row r="261" s="1" customFormat="1" ht="17" customHeight="1" spans="1:3">
      <c r="A261" s="12">
        <v>101053699</v>
      </c>
      <c r="B261" s="12" t="s">
        <v>242</v>
      </c>
      <c r="C261" s="17">
        <v>0</v>
      </c>
    </row>
    <row r="262" s="1" customFormat="1" ht="17" customHeight="1" spans="1:3">
      <c r="A262" s="12">
        <v>1010599</v>
      </c>
      <c r="B262" s="15" t="s">
        <v>243</v>
      </c>
      <c r="C262" s="17">
        <v>0</v>
      </c>
    </row>
    <row r="263" s="1" customFormat="1" ht="17" customHeight="1" spans="1:3">
      <c r="A263" s="12">
        <v>10106</v>
      </c>
      <c r="B263" s="15" t="s">
        <v>244</v>
      </c>
      <c r="C263" s="14">
        <f>SUM(C264,C268:C270)</f>
        <v>1461</v>
      </c>
    </row>
    <row r="264" s="1" customFormat="1" ht="17" customHeight="1" spans="1:3">
      <c r="A264" s="12">
        <v>1010601</v>
      </c>
      <c r="B264" s="15" t="s">
        <v>245</v>
      </c>
      <c r="C264" s="14">
        <f>SUM(C265:C267)</f>
        <v>1452</v>
      </c>
    </row>
    <row r="265" s="1" customFormat="1" ht="17" customHeight="1" spans="1:3">
      <c r="A265" s="12">
        <v>101060101</v>
      </c>
      <c r="B265" s="12" t="s">
        <v>246</v>
      </c>
      <c r="C265" s="17">
        <v>0</v>
      </c>
    </row>
    <row r="266" s="1" customFormat="1" ht="17" customHeight="1" spans="1:3">
      <c r="A266" s="12">
        <v>101060102</v>
      </c>
      <c r="B266" s="12" t="s">
        <v>247</v>
      </c>
      <c r="C266" s="17">
        <v>0</v>
      </c>
    </row>
    <row r="267" s="1" customFormat="1" ht="17" customHeight="1" spans="1:3">
      <c r="A267" s="12">
        <v>101060109</v>
      </c>
      <c r="B267" s="12" t="s">
        <v>248</v>
      </c>
      <c r="C267" s="17">
        <v>1452</v>
      </c>
    </row>
    <row r="268" s="1" customFormat="1" ht="17" customHeight="1" spans="1:3">
      <c r="A268" s="12">
        <v>1010602</v>
      </c>
      <c r="B268" s="15" t="s">
        <v>249</v>
      </c>
      <c r="C268" s="17">
        <v>0</v>
      </c>
    </row>
    <row r="269" s="1" customFormat="1" ht="17" customHeight="1" spans="1:3">
      <c r="A269" s="12">
        <v>1010603</v>
      </c>
      <c r="B269" s="15" t="s">
        <v>250</v>
      </c>
      <c r="C269" s="17">
        <v>0</v>
      </c>
    </row>
    <row r="270" s="1" customFormat="1" ht="17" customHeight="1" spans="1:3">
      <c r="A270" s="12">
        <v>1010620</v>
      </c>
      <c r="B270" s="15" t="s">
        <v>251</v>
      </c>
      <c r="C270" s="17">
        <v>9</v>
      </c>
    </row>
    <row r="271" s="1" customFormat="1" ht="17" customHeight="1" spans="1:3">
      <c r="A271" s="12">
        <v>10107</v>
      </c>
      <c r="B271" s="15" t="s">
        <v>252</v>
      </c>
      <c r="C271" s="14">
        <f>SUM(C272:C275)</f>
        <v>1409</v>
      </c>
    </row>
    <row r="272" s="1" customFormat="1" ht="17" customHeight="1" spans="1:3">
      <c r="A272" s="12">
        <v>1010701</v>
      </c>
      <c r="B272" s="15" t="s">
        <v>253</v>
      </c>
      <c r="C272" s="17">
        <v>0</v>
      </c>
    </row>
    <row r="273" s="1" customFormat="1" ht="17" customHeight="1" spans="1:3">
      <c r="A273" s="12">
        <v>1010702</v>
      </c>
      <c r="B273" s="15" t="s">
        <v>254</v>
      </c>
      <c r="C273" s="17">
        <v>0</v>
      </c>
    </row>
    <row r="274" s="1" customFormat="1" ht="17" customHeight="1" spans="1:3">
      <c r="A274" s="12">
        <v>1010719</v>
      </c>
      <c r="B274" s="15" t="s">
        <v>255</v>
      </c>
      <c r="C274" s="17">
        <v>1409</v>
      </c>
    </row>
    <row r="275" s="1" customFormat="1" ht="17" customHeight="1" spans="1:3">
      <c r="A275" s="12">
        <v>1010720</v>
      </c>
      <c r="B275" s="15" t="s">
        <v>256</v>
      </c>
      <c r="C275" s="17">
        <v>0</v>
      </c>
    </row>
    <row r="276" s="1" customFormat="1" ht="17" customHeight="1" spans="1:3">
      <c r="A276" s="12">
        <v>10109</v>
      </c>
      <c r="B276" s="15" t="s">
        <v>257</v>
      </c>
      <c r="C276" s="14">
        <f>SUM(C277,C280:C289)</f>
        <v>2633</v>
      </c>
    </row>
    <row r="277" s="1" customFormat="1" ht="17" customHeight="1" spans="1:3">
      <c r="A277" s="12">
        <v>1010901</v>
      </c>
      <c r="B277" s="15" t="s">
        <v>258</v>
      </c>
      <c r="C277" s="14">
        <f>SUM(C278:C279)</f>
        <v>494</v>
      </c>
    </row>
    <row r="278" s="1" customFormat="1" ht="17" customHeight="1" spans="1:3">
      <c r="A278" s="12">
        <v>101090101</v>
      </c>
      <c r="B278" s="12" t="s">
        <v>259</v>
      </c>
      <c r="C278" s="17">
        <v>0</v>
      </c>
    </row>
    <row r="279" s="1" customFormat="1" ht="17" customHeight="1" spans="1:3">
      <c r="A279" s="12">
        <v>101090109</v>
      </c>
      <c r="B279" s="12" t="s">
        <v>260</v>
      </c>
      <c r="C279" s="17">
        <v>494</v>
      </c>
    </row>
    <row r="280" s="1" customFormat="1" ht="17" customHeight="1" spans="1:3">
      <c r="A280" s="12">
        <v>1010902</v>
      </c>
      <c r="B280" s="15" t="s">
        <v>261</v>
      </c>
      <c r="C280" s="17">
        <v>3</v>
      </c>
    </row>
    <row r="281" s="1" customFormat="1" ht="17" customHeight="1" spans="1:3">
      <c r="A281" s="12">
        <v>1010903</v>
      </c>
      <c r="B281" s="15" t="s">
        <v>262</v>
      </c>
      <c r="C281" s="17">
        <v>1171</v>
      </c>
    </row>
    <row r="282" s="1" customFormat="1" ht="17" customHeight="1" spans="1:3">
      <c r="A282" s="12">
        <v>1010904</v>
      </c>
      <c r="B282" s="15" t="s">
        <v>263</v>
      </c>
      <c r="C282" s="17">
        <v>0</v>
      </c>
    </row>
    <row r="283" s="1" customFormat="1" ht="17" customHeight="1" spans="1:3">
      <c r="A283" s="12">
        <v>1010905</v>
      </c>
      <c r="B283" s="15" t="s">
        <v>264</v>
      </c>
      <c r="C283" s="17">
        <v>12</v>
      </c>
    </row>
    <row r="284" s="1" customFormat="1" ht="17" customHeight="1" spans="1:3">
      <c r="A284" s="12">
        <v>1010906</v>
      </c>
      <c r="B284" s="15" t="s">
        <v>265</v>
      </c>
      <c r="C284" s="17">
        <v>271</v>
      </c>
    </row>
    <row r="285" s="1" customFormat="1" ht="17" customHeight="1" spans="1:3">
      <c r="A285" s="12">
        <v>1010918</v>
      </c>
      <c r="B285" s="15" t="s">
        <v>266</v>
      </c>
      <c r="C285" s="17">
        <v>0</v>
      </c>
    </row>
    <row r="286" s="1" customFormat="1" ht="17" customHeight="1" spans="1:3">
      <c r="A286" s="12">
        <v>1010919</v>
      </c>
      <c r="B286" s="15" t="s">
        <v>267</v>
      </c>
      <c r="C286" s="17">
        <v>675</v>
      </c>
    </row>
    <row r="287" s="1" customFormat="1" ht="17" customHeight="1" spans="1:3">
      <c r="A287" s="12">
        <v>1010920</v>
      </c>
      <c r="B287" s="15" t="s">
        <v>268</v>
      </c>
      <c r="C287" s="17">
        <v>7</v>
      </c>
    </row>
    <row r="288" s="1" customFormat="1" ht="17" customHeight="1" spans="1:3">
      <c r="A288" s="12">
        <v>1010921</v>
      </c>
      <c r="B288" s="15" t="s">
        <v>269</v>
      </c>
      <c r="C288" s="17">
        <v>0</v>
      </c>
    </row>
    <row r="289" s="1" customFormat="1" ht="17" customHeight="1" spans="1:3">
      <c r="A289" s="12">
        <v>1010922</v>
      </c>
      <c r="B289" s="15" t="s">
        <v>270</v>
      </c>
      <c r="C289" s="17">
        <v>0</v>
      </c>
    </row>
    <row r="290" s="1" customFormat="1" ht="17" customHeight="1" spans="1:3">
      <c r="A290" s="12">
        <v>10110</v>
      </c>
      <c r="B290" s="15" t="s">
        <v>271</v>
      </c>
      <c r="C290" s="14">
        <f>SUM(C291:C298)</f>
        <v>2058</v>
      </c>
    </row>
    <row r="291" s="1" customFormat="1" ht="17" customHeight="1" spans="1:3">
      <c r="A291" s="12">
        <v>1011001</v>
      </c>
      <c r="B291" s="15" t="s">
        <v>272</v>
      </c>
      <c r="C291" s="17">
        <v>140</v>
      </c>
    </row>
    <row r="292" s="1" customFormat="1" ht="17" customHeight="1" spans="1:3">
      <c r="A292" s="12">
        <v>1011002</v>
      </c>
      <c r="B292" s="15" t="s">
        <v>273</v>
      </c>
      <c r="C292" s="17">
        <v>0</v>
      </c>
    </row>
    <row r="293" s="1" customFormat="1" ht="17" customHeight="1" spans="1:3">
      <c r="A293" s="12">
        <v>1011003</v>
      </c>
      <c r="B293" s="15" t="s">
        <v>274</v>
      </c>
      <c r="C293" s="17">
        <v>1595</v>
      </c>
    </row>
    <row r="294" s="1" customFormat="1" ht="17" customHeight="1" spans="1:3">
      <c r="A294" s="12">
        <v>1011004</v>
      </c>
      <c r="B294" s="15" t="s">
        <v>275</v>
      </c>
      <c r="C294" s="17">
        <v>0</v>
      </c>
    </row>
    <row r="295" s="1" customFormat="1" ht="17" customHeight="1" spans="1:3">
      <c r="A295" s="12">
        <v>1011005</v>
      </c>
      <c r="B295" s="15" t="s">
        <v>276</v>
      </c>
      <c r="C295" s="17">
        <v>45</v>
      </c>
    </row>
    <row r="296" s="1" customFormat="1" ht="17" customHeight="1" spans="1:3">
      <c r="A296" s="12">
        <v>1011006</v>
      </c>
      <c r="B296" s="15" t="s">
        <v>277</v>
      </c>
      <c r="C296" s="17">
        <v>66</v>
      </c>
    </row>
    <row r="297" s="1" customFormat="1" ht="17" customHeight="1" spans="1:3">
      <c r="A297" s="12">
        <v>1011019</v>
      </c>
      <c r="B297" s="15" t="s">
        <v>278</v>
      </c>
      <c r="C297" s="17">
        <v>189</v>
      </c>
    </row>
    <row r="298" s="1" customFormat="1" ht="17" customHeight="1" spans="1:3">
      <c r="A298" s="12">
        <v>1011020</v>
      </c>
      <c r="B298" s="15" t="s">
        <v>279</v>
      </c>
      <c r="C298" s="17">
        <v>23</v>
      </c>
    </row>
    <row r="299" s="1" customFormat="1" ht="17" customHeight="1" spans="1:3">
      <c r="A299" s="12">
        <v>10111</v>
      </c>
      <c r="B299" s="15" t="s">
        <v>280</v>
      </c>
      <c r="C299" s="14">
        <f>SUM(C300,C303:C304)</f>
        <v>1346</v>
      </c>
    </row>
    <row r="300" s="1" customFormat="1" ht="17" customHeight="1" spans="1:3">
      <c r="A300" s="12">
        <v>1011101</v>
      </c>
      <c r="B300" s="15" t="s">
        <v>281</v>
      </c>
      <c r="C300" s="14">
        <f>SUM(C301:C302)</f>
        <v>0</v>
      </c>
    </row>
    <row r="301" s="1" customFormat="1" ht="17" customHeight="1" spans="1:3">
      <c r="A301" s="12">
        <v>101110101</v>
      </c>
      <c r="B301" s="12" t="s">
        <v>282</v>
      </c>
      <c r="C301" s="17">
        <v>0</v>
      </c>
    </row>
    <row r="302" s="1" customFormat="1" ht="17" customHeight="1" spans="1:3">
      <c r="A302" s="12">
        <v>101110109</v>
      </c>
      <c r="B302" s="12" t="s">
        <v>283</v>
      </c>
      <c r="C302" s="17">
        <v>0</v>
      </c>
    </row>
    <row r="303" s="1" customFormat="1" ht="17" customHeight="1" spans="1:3">
      <c r="A303" s="12">
        <v>1011119</v>
      </c>
      <c r="B303" s="15" t="s">
        <v>284</v>
      </c>
      <c r="C303" s="17">
        <v>1346</v>
      </c>
    </row>
    <row r="304" s="1" customFormat="1" ht="17" customHeight="1" spans="1:3">
      <c r="A304" s="12">
        <v>1011120</v>
      </c>
      <c r="B304" s="15" t="s">
        <v>285</v>
      </c>
      <c r="C304" s="17">
        <v>0</v>
      </c>
    </row>
    <row r="305" s="1" customFormat="1" ht="17" customHeight="1" spans="1:3">
      <c r="A305" s="12">
        <v>10112</v>
      </c>
      <c r="B305" s="15" t="s">
        <v>286</v>
      </c>
      <c r="C305" s="14">
        <f>SUM(C306:C313)</f>
        <v>3069</v>
      </c>
    </row>
    <row r="306" s="1" customFormat="1" ht="17" customHeight="1" spans="1:3">
      <c r="A306" s="12">
        <v>1011201</v>
      </c>
      <c r="B306" s="15" t="s">
        <v>287</v>
      </c>
      <c r="C306" s="17">
        <v>47</v>
      </c>
    </row>
    <row r="307" s="1" customFormat="1" ht="17" customHeight="1" spans="1:3">
      <c r="A307" s="12">
        <v>1011202</v>
      </c>
      <c r="B307" s="15" t="s">
        <v>288</v>
      </c>
      <c r="C307" s="17">
        <v>0</v>
      </c>
    </row>
    <row r="308" s="1" customFormat="1" ht="17" customHeight="1" spans="1:3">
      <c r="A308" s="12">
        <v>1011203</v>
      </c>
      <c r="B308" s="15" t="s">
        <v>289</v>
      </c>
      <c r="C308" s="17">
        <v>2734</v>
      </c>
    </row>
    <row r="309" s="1" customFormat="1" ht="17" customHeight="1" spans="1:3">
      <c r="A309" s="12">
        <v>1011204</v>
      </c>
      <c r="B309" s="15" t="s">
        <v>290</v>
      </c>
      <c r="C309" s="17">
        <v>0</v>
      </c>
    </row>
    <row r="310" s="1" customFormat="1" ht="17" customHeight="1" spans="1:3">
      <c r="A310" s="12">
        <v>1011205</v>
      </c>
      <c r="B310" s="15" t="s">
        <v>291</v>
      </c>
      <c r="C310" s="17">
        <v>129</v>
      </c>
    </row>
    <row r="311" s="1" customFormat="1" ht="17" customHeight="1" spans="1:3">
      <c r="A311" s="12">
        <v>1011206</v>
      </c>
      <c r="B311" s="15" t="s">
        <v>292</v>
      </c>
      <c r="C311" s="17">
        <v>106</v>
      </c>
    </row>
    <row r="312" s="1" customFormat="1" ht="17" customHeight="1" spans="1:3">
      <c r="A312" s="12">
        <v>1011219</v>
      </c>
      <c r="B312" s="15" t="s">
        <v>293</v>
      </c>
      <c r="C312" s="17">
        <v>5</v>
      </c>
    </row>
    <row r="313" s="1" customFormat="1" ht="17" customHeight="1" spans="1:3">
      <c r="A313" s="12">
        <v>1011220</v>
      </c>
      <c r="B313" s="15" t="s">
        <v>294</v>
      </c>
      <c r="C313" s="17">
        <v>48</v>
      </c>
    </row>
    <row r="314" s="1" customFormat="1" ht="17" customHeight="1" spans="1:3">
      <c r="A314" s="12">
        <v>10113</v>
      </c>
      <c r="B314" s="15" t="s">
        <v>295</v>
      </c>
      <c r="C314" s="14">
        <f>SUM(C315:C322)</f>
        <v>4842</v>
      </c>
    </row>
    <row r="315" s="1" customFormat="1" ht="17" customHeight="1" spans="1:3">
      <c r="A315" s="12">
        <v>1011301</v>
      </c>
      <c r="B315" s="15" t="s">
        <v>296</v>
      </c>
      <c r="C315" s="17">
        <v>0</v>
      </c>
    </row>
    <row r="316" s="1" customFormat="1" ht="17" customHeight="1" spans="1:3">
      <c r="A316" s="12">
        <v>1011302</v>
      </c>
      <c r="B316" s="15" t="s">
        <v>297</v>
      </c>
      <c r="C316" s="17">
        <v>0</v>
      </c>
    </row>
    <row r="317" s="1" customFormat="1" ht="17" customHeight="1" spans="1:3">
      <c r="A317" s="12">
        <v>1011303</v>
      </c>
      <c r="B317" s="15" t="s">
        <v>298</v>
      </c>
      <c r="C317" s="17">
        <v>4091</v>
      </c>
    </row>
    <row r="318" s="1" customFormat="1" ht="17" customHeight="1" spans="1:3">
      <c r="A318" s="12">
        <v>1011304</v>
      </c>
      <c r="B318" s="15" t="s">
        <v>299</v>
      </c>
      <c r="C318" s="17">
        <v>0</v>
      </c>
    </row>
    <row r="319" s="1" customFormat="1" ht="17" customHeight="1" spans="1:3">
      <c r="A319" s="12">
        <v>1011305</v>
      </c>
      <c r="B319" s="15" t="s">
        <v>300</v>
      </c>
      <c r="C319" s="17">
        <v>0</v>
      </c>
    </row>
    <row r="320" s="1" customFormat="1" ht="17" customHeight="1" spans="1:3">
      <c r="A320" s="12">
        <v>1011306</v>
      </c>
      <c r="B320" s="15" t="s">
        <v>301</v>
      </c>
      <c r="C320" s="17">
        <v>253</v>
      </c>
    </row>
    <row r="321" s="1" customFormat="1" ht="17" customHeight="1" spans="1:3">
      <c r="A321" s="12">
        <v>1011319</v>
      </c>
      <c r="B321" s="15" t="s">
        <v>302</v>
      </c>
      <c r="C321" s="17">
        <v>483</v>
      </c>
    </row>
    <row r="322" s="1" customFormat="1" ht="17" customHeight="1" spans="1:3">
      <c r="A322" s="12">
        <v>1011320</v>
      </c>
      <c r="B322" s="15" t="s">
        <v>303</v>
      </c>
      <c r="C322" s="17">
        <v>15</v>
      </c>
    </row>
    <row r="323" s="1" customFormat="1" ht="17" customHeight="1" spans="1:3">
      <c r="A323" s="12">
        <v>10114</v>
      </c>
      <c r="B323" s="15" t="s">
        <v>304</v>
      </c>
      <c r="C323" s="14">
        <f>SUM(C324:C325)</f>
        <v>554</v>
      </c>
    </row>
    <row r="324" s="1" customFormat="1" ht="17" customHeight="1" spans="1:3">
      <c r="A324" s="12">
        <v>1011401</v>
      </c>
      <c r="B324" s="15" t="s">
        <v>305</v>
      </c>
      <c r="C324" s="17">
        <v>554</v>
      </c>
    </row>
    <row r="325" s="1" customFormat="1" ht="17" customHeight="1" spans="1:3">
      <c r="A325" s="12">
        <v>1011420</v>
      </c>
      <c r="B325" s="15" t="s">
        <v>306</v>
      </c>
      <c r="C325" s="17">
        <v>0</v>
      </c>
    </row>
    <row r="326" s="1" customFormat="1" ht="17" customHeight="1" spans="1:3">
      <c r="A326" s="12">
        <v>10115</v>
      </c>
      <c r="B326" s="15" t="s">
        <v>307</v>
      </c>
      <c r="C326" s="14">
        <f>SUM(C327:C328)</f>
        <v>0</v>
      </c>
    </row>
    <row r="327" s="1" customFormat="1" ht="17" customHeight="1" spans="1:3">
      <c r="A327" s="12">
        <v>1011501</v>
      </c>
      <c r="B327" s="15" t="s">
        <v>308</v>
      </c>
      <c r="C327" s="17">
        <v>0</v>
      </c>
    </row>
    <row r="328" s="1" customFormat="1" ht="17" customHeight="1" spans="1:3">
      <c r="A328" s="12">
        <v>1011520</v>
      </c>
      <c r="B328" s="15" t="s">
        <v>309</v>
      </c>
      <c r="C328" s="17">
        <v>0</v>
      </c>
    </row>
    <row r="329" s="1" customFormat="1" ht="17" customHeight="1" spans="1:3">
      <c r="A329" s="12">
        <v>10116</v>
      </c>
      <c r="B329" s="15" t="s">
        <v>310</v>
      </c>
      <c r="C329" s="14">
        <f>SUM(C330:C331)</f>
        <v>0</v>
      </c>
    </row>
    <row r="330" s="1" customFormat="1" ht="17" customHeight="1" spans="1:3">
      <c r="A330" s="12">
        <v>1011601</v>
      </c>
      <c r="B330" s="15" t="s">
        <v>311</v>
      </c>
      <c r="C330" s="17">
        <v>0</v>
      </c>
    </row>
    <row r="331" s="1" customFormat="1" ht="17" customHeight="1" spans="1:3">
      <c r="A331" s="12">
        <v>1011620</v>
      </c>
      <c r="B331" s="15" t="s">
        <v>312</v>
      </c>
      <c r="C331" s="17">
        <v>0</v>
      </c>
    </row>
    <row r="332" s="1" customFormat="1" ht="17" customHeight="1" spans="1:3">
      <c r="A332" s="12">
        <v>10117</v>
      </c>
      <c r="B332" s="15" t="s">
        <v>313</v>
      </c>
      <c r="C332" s="14">
        <f>SUM(C333,C337,C341:C342)</f>
        <v>0</v>
      </c>
    </row>
    <row r="333" s="1" customFormat="1" ht="17" customHeight="1" spans="1:3">
      <c r="A333" s="12">
        <v>1011701</v>
      </c>
      <c r="B333" s="15" t="s">
        <v>314</v>
      </c>
      <c r="C333" s="14">
        <f>SUM(C334:C336)</f>
        <v>0</v>
      </c>
    </row>
    <row r="334" s="1" customFormat="1" ht="17" customHeight="1" spans="1:3">
      <c r="A334" s="12">
        <v>101170101</v>
      </c>
      <c r="B334" s="12" t="s">
        <v>315</v>
      </c>
      <c r="C334" s="17">
        <v>0</v>
      </c>
    </row>
    <row r="335" s="1" customFormat="1" ht="17" customHeight="1" spans="1:3">
      <c r="A335" s="12">
        <v>101170102</v>
      </c>
      <c r="B335" s="12" t="s">
        <v>316</v>
      </c>
      <c r="C335" s="17">
        <v>0</v>
      </c>
    </row>
    <row r="336" s="1" customFormat="1" ht="17" customHeight="1" spans="1:3">
      <c r="A336" s="12">
        <v>101170103</v>
      </c>
      <c r="B336" s="12" t="s">
        <v>317</v>
      </c>
      <c r="C336" s="17">
        <v>0</v>
      </c>
    </row>
    <row r="337" s="1" customFormat="1" ht="17" customHeight="1" spans="1:3">
      <c r="A337" s="12">
        <v>1011703</v>
      </c>
      <c r="B337" s="15" t="s">
        <v>318</v>
      </c>
      <c r="C337" s="14">
        <f>SUM(C338:C340)</f>
        <v>0</v>
      </c>
    </row>
    <row r="338" s="1" customFormat="1" ht="17" customHeight="1" spans="1:3">
      <c r="A338" s="12">
        <v>101170301</v>
      </c>
      <c r="B338" s="12" t="s">
        <v>319</v>
      </c>
      <c r="C338" s="17">
        <v>0</v>
      </c>
    </row>
    <row r="339" s="1" customFormat="1" ht="17" customHeight="1" spans="1:3">
      <c r="A339" s="12">
        <v>101170302</v>
      </c>
      <c r="B339" s="12" t="s">
        <v>320</v>
      </c>
      <c r="C339" s="17">
        <v>0</v>
      </c>
    </row>
    <row r="340" s="1" customFormat="1" ht="17" customHeight="1" spans="1:3">
      <c r="A340" s="12">
        <v>101170303</v>
      </c>
      <c r="B340" s="12" t="s">
        <v>321</v>
      </c>
      <c r="C340" s="17">
        <v>0</v>
      </c>
    </row>
    <row r="341" s="1" customFormat="1" ht="17" customHeight="1" spans="1:3">
      <c r="A341" s="12">
        <v>1011720</v>
      </c>
      <c r="B341" s="15" t="s">
        <v>322</v>
      </c>
      <c r="C341" s="17">
        <v>0</v>
      </c>
    </row>
    <row r="342" s="1" customFormat="1" ht="17" customHeight="1" spans="1:3">
      <c r="A342" s="12">
        <v>1011721</v>
      </c>
      <c r="B342" s="15" t="s">
        <v>323</v>
      </c>
      <c r="C342" s="17">
        <v>0</v>
      </c>
    </row>
    <row r="343" s="1" customFormat="1" ht="17" customHeight="1" spans="1:3">
      <c r="A343" s="12">
        <v>10118</v>
      </c>
      <c r="B343" s="15" t="s">
        <v>324</v>
      </c>
      <c r="C343" s="14">
        <f>SUM(C344:C346)</f>
        <v>3215</v>
      </c>
    </row>
    <row r="344" s="1" customFormat="1" ht="17" customHeight="1" spans="1:3">
      <c r="A344" s="12">
        <v>1011801</v>
      </c>
      <c r="B344" s="15" t="s">
        <v>325</v>
      </c>
      <c r="C344" s="17">
        <v>3202</v>
      </c>
    </row>
    <row r="345" s="1" customFormat="1" ht="17" customHeight="1" spans="1:3">
      <c r="A345" s="12">
        <v>1011802</v>
      </c>
      <c r="B345" s="15" t="s">
        <v>326</v>
      </c>
      <c r="C345" s="17">
        <v>0</v>
      </c>
    </row>
    <row r="346" s="1" customFormat="1" ht="17" customHeight="1" spans="1:3">
      <c r="A346" s="12">
        <v>1011820</v>
      </c>
      <c r="B346" s="15" t="s">
        <v>327</v>
      </c>
      <c r="C346" s="17">
        <v>13</v>
      </c>
    </row>
    <row r="347" s="1" customFormat="1" ht="17" customHeight="1" spans="1:3">
      <c r="A347" s="12">
        <v>10119</v>
      </c>
      <c r="B347" s="15" t="s">
        <v>328</v>
      </c>
      <c r="C347" s="14">
        <f>SUM(C348:C349)</f>
        <v>5623</v>
      </c>
    </row>
    <row r="348" s="1" customFormat="1" ht="17" customHeight="1" spans="1:3">
      <c r="A348" s="12">
        <v>1011901</v>
      </c>
      <c r="B348" s="15" t="s">
        <v>329</v>
      </c>
      <c r="C348" s="17">
        <v>5623</v>
      </c>
    </row>
    <row r="349" s="1" customFormat="1" ht="17" customHeight="1" spans="1:3">
      <c r="A349" s="12">
        <v>1011920</v>
      </c>
      <c r="B349" s="15" t="s">
        <v>330</v>
      </c>
      <c r="C349" s="17">
        <v>0</v>
      </c>
    </row>
    <row r="350" s="1" customFormat="1" ht="17" customHeight="1" spans="1:3">
      <c r="A350" s="12">
        <v>10120</v>
      </c>
      <c r="B350" s="15" t="s">
        <v>331</v>
      </c>
      <c r="C350" s="14">
        <f>SUM(C351:C352)</f>
        <v>0</v>
      </c>
    </row>
    <row r="351" s="1" customFormat="1" ht="17" customHeight="1" spans="1:3">
      <c r="A351" s="12">
        <v>1012001</v>
      </c>
      <c r="B351" s="15" t="s">
        <v>332</v>
      </c>
      <c r="C351" s="17">
        <v>0</v>
      </c>
    </row>
    <row r="352" s="1" customFormat="1" ht="17" customHeight="1" spans="1:3">
      <c r="A352" s="12">
        <v>1012020</v>
      </c>
      <c r="B352" s="15" t="s">
        <v>333</v>
      </c>
      <c r="C352" s="17">
        <v>0</v>
      </c>
    </row>
    <row r="353" s="1" customFormat="1" ht="17" customHeight="1" spans="1:3">
      <c r="A353" s="12">
        <v>10121</v>
      </c>
      <c r="B353" s="15" t="s">
        <v>334</v>
      </c>
      <c r="C353" s="14">
        <f>C354+C355</f>
        <v>1146</v>
      </c>
    </row>
    <row r="354" s="1" customFormat="1" ht="17" customHeight="1" spans="1:3">
      <c r="A354" s="12">
        <v>1012101</v>
      </c>
      <c r="B354" s="15" t="s">
        <v>335</v>
      </c>
      <c r="C354" s="17">
        <v>1130</v>
      </c>
    </row>
    <row r="355" s="1" customFormat="1" ht="17" customHeight="1" spans="1:3">
      <c r="A355" s="12">
        <v>1012120</v>
      </c>
      <c r="B355" s="15" t="s">
        <v>336</v>
      </c>
      <c r="C355" s="17">
        <v>16</v>
      </c>
    </row>
    <row r="356" s="1" customFormat="1" ht="17" customHeight="1" spans="1:3">
      <c r="A356" s="12">
        <v>10199</v>
      </c>
      <c r="B356" s="15" t="s">
        <v>337</v>
      </c>
      <c r="C356" s="17">
        <v>0</v>
      </c>
    </row>
    <row r="357" s="1" customFormat="1" ht="17" customHeight="1" spans="1:3">
      <c r="A357" s="12">
        <v>103</v>
      </c>
      <c r="B357" s="15" t="s">
        <v>338</v>
      </c>
      <c r="C357" s="14">
        <f>SUM(C358,C380,C595,C626,C645,C694,C697,C703)</f>
        <v>33582</v>
      </c>
    </row>
    <row r="358" s="1" customFormat="1" ht="17" customHeight="1" spans="1:3">
      <c r="A358" s="12">
        <v>10302</v>
      </c>
      <c r="B358" s="15" t="s">
        <v>339</v>
      </c>
      <c r="C358" s="14">
        <f>SUM(C359,C366:C377)</f>
        <v>3398</v>
      </c>
    </row>
    <row r="359" s="1" customFormat="1" ht="17" customHeight="1" spans="1:3">
      <c r="A359" s="12">
        <v>1030203</v>
      </c>
      <c r="B359" s="15" t="s">
        <v>340</v>
      </c>
      <c r="C359" s="14">
        <f>SUM(C360:C365)</f>
        <v>2407</v>
      </c>
    </row>
    <row r="360" s="1" customFormat="1" ht="17" customHeight="1" spans="1:3">
      <c r="A360" s="12">
        <v>103020301</v>
      </c>
      <c r="B360" s="12" t="s">
        <v>341</v>
      </c>
      <c r="C360" s="17">
        <v>2407</v>
      </c>
    </row>
    <row r="361" s="1" customFormat="1" ht="17" customHeight="1" spans="1:3">
      <c r="A361" s="12">
        <v>103020302</v>
      </c>
      <c r="B361" s="12" t="s">
        <v>342</v>
      </c>
      <c r="C361" s="17">
        <v>0</v>
      </c>
    </row>
    <row r="362" s="1" customFormat="1" ht="17" customHeight="1" spans="1:3">
      <c r="A362" s="12">
        <v>103020303</v>
      </c>
      <c r="B362" s="12" t="s">
        <v>343</v>
      </c>
      <c r="C362" s="17">
        <v>0</v>
      </c>
    </row>
    <row r="363" s="1" customFormat="1" ht="17" customHeight="1" spans="1:3">
      <c r="A363" s="12">
        <v>103020304</v>
      </c>
      <c r="B363" s="12" t="s">
        <v>344</v>
      </c>
      <c r="C363" s="17">
        <v>0</v>
      </c>
    </row>
    <row r="364" s="1" customFormat="1" ht="17" customHeight="1" spans="1:3">
      <c r="A364" s="12">
        <v>103020305</v>
      </c>
      <c r="B364" s="12" t="s">
        <v>345</v>
      </c>
      <c r="C364" s="17">
        <v>0</v>
      </c>
    </row>
    <row r="365" s="1" customFormat="1" ht="17" customHeight="1" spans="1:3">
      <c r="A365" s="12">
        <v>103020399</v>
      </c>
      <c r="B365" s="12" t="s">
        <v>346</v>
      </c>
      <c r="C365" s="17">
        <v>0</v>
      </c>
    </row>
    <row r="366" s="1" customFormat="1" ht="17" customHeight="1" spans="1:3">
      <c r="A366" s="12">
        <v>1030205</v>
      </c>
      <c r="B366" s="15" t="s">
        <v>347</v>
      </c>
      <c r="C366" s="17">
        <v>0</v>
      </c>
    </row>
    <row r="367" s="1" customFormat="1" ht="17" customHeight="1" spans="1:3">
      <c r="A367" s="12">
        <v>1030210</v>
      </c>
      <c r="B367" s="15" t="s">
        <v>348</v>
      </c>
      <c r="C367" s="17">
        <v>0</v>
      </c>
    </row>
    <row r="368" s="1" customFormat="1" ht="17" customHeight="1" spans="1:3">
      <c r="A368" s="12">
        <v>1030212</v>
      </c>
      <c r="B368" s="15" t="s">
        <v>349</v>
      </c>
      <c r="C368" s="17">
        <v>0</v>
      </c>
    </row>
    <row r="369" s="1" customFormat="1" ht="17" customHeight="1" spans="1:3">
      <c r="A369" s="12">
        <v>1030216</v>
      </c>
      <c r="B369" s="15" t="s">
        <v>350</v>
      </c>
      <c r="C369" s="17">
        <v>844</v>
      </c>
    </row>
    <row r="370" s="1" customFormat="1" ht="17" customHeight="1" spans="1:3">
      <c r="A370" s="12">
        <v>1030217</v>
      </c>
      <c r="B370" s="15" t="s">
        <v>351</v>
      </c>
      <c r="C370" s="17">
        <v>0</v>
      </c>
    </row>
    <row r="371" s="1" customFormat="1" ht="17" customHeight="1" spans="1:3">
      <c r="A371" s="12">
        <v>1030218</v>
      </c>
      <c r="B371" s="15" t="s">
        <v>352</v>
      </c>
      <c r="C371" s="17">
        <v>147</v>
      </c>
    </row>
    <row r="372" s="1" customFormat="1" ht="17" customHeight="1" spans="1:3">
      <c r="A372" s="12">
        <v>1030219</v>
      </c>
      <c r="B372" s="15" t="s">
        <v>353</v>
      </c>
      <c r="C372" s="17">
        <v>0</v>
      </c>
    </row>
    <row r="373" s="1" customFormat="1" ht="17" customHeight="1" spans="1:3">
      <c r="A373" s="12">
        <v>1030220</v>
      </c>
      <c r="B373" s="15" t="s">
        <v>354</v>
      </c>
      <c r="C373" s="17">
        <v>0</v>
      </c>
    </row>
    <row r="374" s="1" customFormat="1" ht="17" customHeight="1" spans="1:3">
      <c r="A374" s="12">
        <v>1030222</v>
      </c>
      <c r="B374" s="15" t="s">
        <v>355</v>
      </c>
      <c r="C374" s="17">
        <v>0</v>
      </c>
    </row>
    <row r="375" s="1" customFormat="1" ht="17" customHeight="1" spans="1:3">
      <c r="A375" s="12">
        <v>1030223</v>
      </c>
      <c r="B375" s="15" t="s">
        <v>356</v>
      </c>
      <c r="C375" s="17">
        <v>0</v>
      </c>
    </row>
    <row r="376" s="1" customFormat="1" ht="17" customHeight="1" spans="1:3">
      <c r="A376" s="12">
        <v>1030224</v>
      </c>
      <c r="B376" s="15" t="s">
        <v>357</v>
      </c>
      <c r="C376" s="17">
        <v>0</v>
      </c>
    </row>
    <row r="377" s="1" customFormat="1" ht="17" customHeight="1" spans="1:3">
      <c r="A377" s="12">
        <v>1030299</v>
      </c>
      <c r="B377" s="15" t="s">
        <v>358</v>
      </c>
      <c r="C377" s="14">
        <f>C378+C379</f>
        <v>0</v>
      </c>
    </row>
    <row r="378" s="1" customFormat="1" ht="17" customHeight="1" spans="1:3">
      <c r="A378" s="12">
        <v>103029901</v>
      </c>
      <c r="B378" s="12" t="s">
        <v>359</v>
      </c>
      <c r="C378" s="17">
        <v>0</v>
      </c>
    </row>
    <row r="379" s="1" customFormat="1" ht="17" customHeight="1" spans="1:3">
      <c r="A379" s="12">
        <v>103029999</v>
      </c>
      <c r="B379" s="12" t="s">
        <v>360</v>
      </c>
      <c r="C379" s="17">
        <v>0</v>
      </c>
    </row>
    <row r="380" s="1" customFormat="1" ht="17" customHeight="1" spans="1:3">
      <c r="A380" s="12">
        <v>10304</v>
      </c>
      <c r="B380" s="15" t="s">
        <v>361</v>
      </c>
      <c r="C380" s="14">
        <f>C381+C398+C402+C405+C410+C412+C415+C417+C419+C422+C425+C428+C430+C441+C444+C446+C448+C450+C452+C454+C457+C462+C464+C469+C471+C475+C477+C480+C486+C492+C498+C501+C504+C507+C509+C512+C519+C524+C532+C534+C538+C547+C551+C555+C559+C564+C568+C572+C574+C577+C579+C581+C585+C588+C590+C593</f>
        <v>5719</v>
      </c>
    </row>
    <row r="381" s="1" customFormat="1" ht="17" customHeight="1" spans="1:3">
      <c r="A381" s="12">
        <v>1030401</v>
      </c>
      <c r="B381" s="15" t="s">
        <v>362</v>
      </c>
      <c r="C381" s="14">
        <f>SUM(C382:C397)</f>
        <v>636</v>
      </c>
    </row>
    <row r="382" s="1" customFormat="1" ht="17" customHeight="1" spans="1:3">
      <c r="A382" s="12">
        <v>103040101</v>
      </c>
      <c r="B382" s="12" t="s">
        <v>363</v>
      </c>
      <c r="C382" s="17">
        <v>0</v>
      </c>
    </row>
    <row r="383" s="1" customFormat="1" ht="17" customHeight="1" spans="1:3">
      <c r="A383" s="12">
        <v>103040102</v>
      </c>
      <c r="B383" s="12" t="s">
        <v>364</v>
      </c>
      <c r="C383" s="17">
        <v>0</v>
      </c>
    </row>
    <row r="384" s="1" customFormat="1" ht="17" customHeight="1" spans="1:3">
      <c r="A384" s="12">
        <v>103040103</v>
      </c>
      <c r="B384" s="12" t="s">
        <v>365</v>
      </c>
      <c r="C384" s="17">
        <v>594</v>
      </c>
    </row>
    <row r="385" s="1" customFormat="1" ht="17" customHeight="1" spans="1:3">
      <c r="A385" s="12">
        <v>103040104</v>
      </c>
      <c r="B385" s="12" t="s">
        <v>366</v>
      </c>
      <c r="C385" s="17">
        <v>0</v>
      </c>
    </row>
    <row r="386" s="1" customFormat="1" ht="17" customHeight="1" spans="1:3">
      <c r="A386" s="12">
        <v>103040109</v>
      </c>
      <c r="B386" s="12" t="s">
        <v>367</v>
      </c>
      <c r="C386" s="17">
        <v>0</v>
      </c>
    </row>
    <row r="387" s="1" customFormat="1" ht="17" customHeight="1" spans="1:3">
      <c r="A387" s="12">
        <v>103040110</v>
      </c>
      <c r="B387" s="12" t="s">
        <v>368</v>
      </c>
      <c r="C387" s="17">
        <v>1</v>
      </c>
    </row>
    <row r="388" s="1" customFormat="1" ht="17" customHeight="1" spans="1:3">
      <c r="A388" s="12">
        <v>103040111</v>
      </c>
      <c r="B388" s="12" t="s">
        <v>369</v>
      </c>
      <c r="C388" s="17">
        <v>0</v>
      </c>
    </row>
    <row r="389" s="1" customFormat="1" ht="17" customHeight="1" spans="1:3">
      <c r="A389" s="12">
        <v>103040112</v>
      </c>
      <c r="B389" s="12" t="s">
        <v>370</v>
      </c>
      <c r="C389" s="17">
        <v>0</v>
      </c>
    </row>
    <row r="390" s="1" customFormat="1" ht="17" customHeight="1" spans="1:3">
      <c r="A390" s="12">
        <v>103040113</v>
      </c>
      <c r="B390" s="12" t="s">
        <v>371</v>
      </c>
      <c r="C390" s="17">
        <v>0</v>
      </c>
    </row>
    <row r="391" s="1" customFormat="1" ht="17" customHeight="1" spans="1:3">
      <c r="A391" s="12">
        <v>103040116</v>
      </c>
      <c r="B391" s="12" t="s">
        <v>372</v>
      </c>
      <c r="C391" s="17">
        <v>0</v>
      </c>
    </row>
    <row r="392" s="1" customFormat="1" ht="17" customHeight="1" spans="1:3">
      <c r="A392" s="12">
        <v>103040117</v>
      </c>
      <c r="B392" s="12" t="s">
        <v>373</v>
      </c>
      <c r="C392" s="17">
        <v>41</v>
      </c>
    </row>
    <row r="393" s="1" customFormat="1" ht="17" customHeight="1" spans="1:3">
      <c r="A393" s="12">
        <v>103040120</v>
      </c>
      <c r="B393" s="12" t="s">
        <v>374</v>
      </c>
      <c r="C393" s="17">
        <v>0</v>
      </c>
    </row>
    <row r="394" s="1" customFormat="1" ht="17" customHeight="1" spans="1:3">
      <c r="A394" s="12">
        <v>103040121</v>
      </c>
      <c r="B394" s="12" t="s">
        <v>375</v>
      </c>
      <c r="C394" s="17">
        <v>0</v>
      </c>
    </row>
    <row r="395" s="1" customFormat="1" ht="17" customHeight="1" spans="1:3">
      <c r="A395" s="12">
        <v>103040122</v>
      </c>
      <c r="B395" s="12" t="s">
        <v>376</v>
      </c>
      <c r="C395" s="17">
        <v>0</v>
      </c>
    </row>
    <row r="396" s="1" customFormat="1" ht="17" customHeight="1" spans="1:3">
      <c r="A396" s="12">
        <v>103040123</v>
      </c>
      <c r="B396" s="12" t="s">
        <v>377</v>
      </c>
      <c r="C396" s="17">
        <v>0</v>
      </c>
    </row>
    <row r="397" s="1" customFormat="1" ht="17" customHeight="1" spans="1:3">
      <c r="A397" s="12">
        <v>103040150</v>
      </c>
      <c r="B397" s="12" t="s">
        <v>378</v>
      </c>
      <c r="C397" s="17">
        <v>0</v>
      </c>
    </row>
    <row r="398" s="1" customFormat="1" ht="17" customHeight="1" spans="1:3">
      <c r="A398" s="12">
        <v>1030402</v>
      </c>
      <c r="B398" s="15" t="s">
        <v>379</v>
      </c>
      <c r="C398" s="14">
        <f>SUM(C399:C401)</f>
        <v>0</v>
      </c>
    </row>
    <row r="399" s="1" customFormat="1" ht="17" customHeight="1" spans="1:3">
      <c r="A399" s="12">
        <v>103040201</v>
      </c>
      <c r="B399" s="12" t="s">
        <v>380</v>
      </c>
      <c r="C399" s="17">
        <v>0</v>
      </c>
    </row>
    <row r="400" s="1" customFormat="1" ht="17" customHeight="1" spans="1:3">
      <c r="A400" s="12">
        <v>103040202</v>
      </c>
      <c r="B400" s="12" t="s">
        <v>381</v>
      </c>
      <c r="C400" s="17">
        <v>0</v>
      </c>
    </row>
    <row r="401" s="1" customFormat="1" ht="17" customHeight="1" spans="1:3">
      <c r="A401" s="12">
        <v>103040250</v>
      </c>
      <c r="B401" s="12" t="s">
        <v>382</v>
      </c>
      <c r="C401" s="17">
        <v>0</v>
      </c>
    </row>
    <row r="402" s="1" customFormat="1" ht="17" customHeight="1" spans="1:3">
      <c r="A402" s="12">
        <v>1030403</v>
      </c>
      <c r="B402" s="15" t="s">
        <v>383</v>
      </c>
      <c r="C402" s="14">
        <f>SUM(C403:C404)</f>
        <v>0</v>
      </c>
    </row>
    <row r="403" s="1" customFormat="1" ht="17" customHeight="1" spans="1:3">
      <c r="A403" s="12">
        <v>103040305</v>
      </c>
      <c r="B403" s="12" t="s">
        <v>384</v>
      </c>
      <c r="C403" s="17">
        <v>0</v>
      </c>
    </row>
    <row r="404" s="1" customFormat="1" ht="17" customHeight="1" spans="1:3">
      <c r="A404" s="12">
        <v>103040350</v>
      </c>
      <c r="B404" s="12" t="s">
        <v>385</v>
      </c>
      <c r="C404" s="17">
        <v>0</v>
      </c>
    </row>
    <row r="405" s="1" customFormat="1" ht="17" customHeight="1" spans="1:3">
      <c r="A405" s="12">
        <v>1030404</v>
      </c>
      <c r="B405" s="15" t="s">
        <v>386</v>
      </c>
      <c r="C405" s="14">
        <f>SUM(C406:C409)</f>
        <v>0</v>
      </c>
    </row>
    <row r="406" s="1" customFormat="1" ht="17" customHeight="1" spans="1:3">
      <c r="A406" s="12">
        <v>103040402</v>
      </c>
      <c r="B406" s="12" t="s">
        <v>387</v>
      </c>
      <c r="C406" s="17">
        <v>0</v>
      </c>
    </row>
    <row r="407" s="1" customFormat="1" ht="17" customHeight="1" spans="1:3">
      <c r="A407" s="12">
        <v>103040403</v>
      </c>
      <c r="B407" s="12" t="s">
        <v>388</v>
      </c>
      <c r="C407" s="17">
        <v>0</v>
      </c>
    </row>
    <row r="408" s="1" customFormat="1" ht="17" customHeight="1" spans="1:3">
      <c r="A408" s="12">
        <v>103040404</v>
      </c>
      <c r="B408" s="12" t="s">
        <v>389</v>
      </c>
      <c r="C408" s="17">
        <v>0</v>
      </c>
    </row>
    <row r="409" s="1" customFormat="1" ht="17" customHeight="1" spans="1:3">
      <c r="A409" s="12">
        <v>103040450</v>
      </c>
      <c r="B409" s="12" t="s">
        <v>390</v>
      </c>
      <c r="C409" s="17">
        <v>0</v>
      </c>
    </row>
    <row r="410" s="1" customFormat="1" ht="17" customHeight="1" spans="1:3">
      <c r="A410" s="12">
        <v>1030406</v>
      </c>
      <c r="B410" s="15" t="s">
        <v>391</v>
      </c>
      <c r="C410" s="14">
        <f>C411</f>
        <v>0</v>
      </c>
    </row>
    <row r="411" s="1" customFormat="1" ht="17" customHeight="1" spans="1:3">
      <c r="A411" s="12">
        <v>103040650</v>
      </c>
      <c r="B411" s="12" t="s">
        <v>392</v>
      </c>
      <c r="C411" s="17">
        <v>0</v>
      </c>
    </row>
    <row r="412" s="1" customFormat="1" ht="17" customHeight="1" spans="1:3">
      <c r="A412" s="12">
        <v>1030407</v>
      </c>
      <c r="B412" s="15" t="s">
        <v>393</v>
      </c>
      <c r="C412" s="14">
        <f>SUM(C413:C414)</f>
        <v>0</v>
      </c>
    </row>
    <row r="413" s="1" customFormat="1" ht="17" customHeight="1" spans="1:3">
      <c r="A413" s="12">
        <v>103040702</v>
      </c>
      <c r="B413" s="12" t="s">
        <v>394</v>
      </c>
      <c r="C413" s="17">
        <v>0</v>
      </c>
    </row>
    <row r="414" s="1" customFormat="1" ht="17" customHeight="1" spans="1:3">
      <c r="A414" s="12">
        <v>103040750</v>
      </c>
      <c r="B414" s="12" t="s">
        <v>395</v>
      </c>
      <c r="C414" s="17">
        <v>0</v>
      </c>
    </row>
    <row r="415" s="1" customFormat="1" ht="17" customHeight="1" spans="1:3">
      <c r="A415" s="12">
        <v>1030408</v>
      </c>
      <c r="B415" s="15" t="s">
        <v>396</v>
      </c>
      <c r="C415" s="14">
        <f>C416</f>
        <v>0</v>
      </c>
    </row>
    <row r="416" s="1" customFormat="1" ht="17" customHeight="1" spans="1:3">
      <c r="A416" s="12">
        <v>103040850</v>
      </c>
      <c r="B416" s="12" t="s">
        <v>397</v>
      </c>
      <c r="C416" s="17">
        <v>0</v>
      </c>
    </row>
    <row r="417" s="1" customFormat="1" ht="17" customHeight="1" spans="1:3">
      <c r="A417" s="12">
        <v>1030409</v>
      </c>
      <c r="B417" s="15" t="s">
        <v>398</v>
      </c>
      <c r="C417" s="14">
        <f>C418</f>
        <v>0</v>
      </c>
    </row>
    <row r="418" s="1" customFormat="1" ht="17" customHeight="1" spans="1:3">
      <c r="A418" s="12">
        <v>103040950</v>
      </c>
      <c r="B418" s="12" t="s">
        <v>399</v>
      </c>
      <c r="C418" s="17">
        <v>0</v>
      </c>
    </row>
    <row r="419" s="1" customFormat="1" ht="17" customHeight="1" spans="1:3">
      <c r="A419" s="12">
        <v>1030410</v>
      </c>
      <c r="B419" s="15" t="s">
        <v>400</v>
      </c>
      <c r="C419" s="14">
        <f>SUM(C420:C421)</f>
        <v>0</v>
      </c>
    </row>
    <row r="420" s="1" customFormat="1" ht="17" customHeight="1" spans="1:3">
      <c r="A420" s="12">
        <v>103041001</v>
      </c>
      <c r="B420" s="12" t="s">
        <v>394</v>
      </c>
      <c r="C420" s="17">
        <v>0</v>
      </c>
    </row>
    <row r="421" s="1" customFormat="1" ht="17" customHeight="1" spans="1:3">
      <c r="A421" s="12">
        <v>103041050</v>
      </c>
      <c r="B421" s="12" t="s">
        <v>401</v>
      </c>
      <c r="C421" s="17">
        <v>0</v>
      </c>
    </row>
    <row r="422" s="1" customFormat="1" ht="17" customHeight="1" spans="1:3">
      <c r="A422" s="12">
        <v>1030413</v>
      </c>
      <c r="B422" s="15" t="s">
        <v>402</v>
      </c>
      <c r="C422" s="14">
        <f>SUM(C423:C424)</f>
        <v>0</v>
      </c>
    </row>
    <row r="423" s="1" customFormat="1" ht="17" customHeight="1" spans="1:3">
      <c r="A423" s="12">
        <v>103041303</v>
      </c>
      <c r="B423" s="12" t="s">
        <v>403</v>
      </c>
      <c r="C423" s="17">
        <v>0</v>
      </c>
    </row>
    <row r="424" s="1" customFormat="1" ht="17" customHeight="1" spans="1:3">
      <c r="A424" s="12">
        <v>103041350</v>
      </c>
      <c r="B424" s="12" t="s">
        <v>404</v>
      </c>
      <c r="C424" s="17">
        <v>0</v>
      </c>
    </row>
    <row r="425" s="1" customFormat="1" ht="17" customHeight="1" spans="1:3">
      <c r="A425" s="12">
        <v>1030414</v>
      </c>
      <c r="B425" s="15" t="s">
        <v>405</v>
      </c>
      <c r="C425" s="14">
        <f>SUM(C426:C427)</f>
        <v>0</v>
      </c>
    </row>
    <row r="426" s="1" customFormat="1" ht="17" customHeight="1" spans="1:3">
      <c r="A426" s="12">
        <v>103041403</v>
      </c>
      <c r="B426" s="12" t="s">
        <v>406</v>
      </c>
      <c r="C426" s="17">
        <v>0</v>
      </c>
    </row>
    <row r="427" s="1" customFormat="1" ht="17" customHeight="1" spans="1:3">
      <c r="A427" s="12">
        <v>103041450</v>
      </c>
      <c r="B427" s="12" t="s">
        <v>407</v>
      </c>
      <c r="C427" s="17">
        <v>0</v>
      </c>
    </row>
    <row r="428" s="1" customFormat="1" ht="17" customHeight="1" spans="1:3">
      <c r="A428" s="12">
        <v>1030415</v>
      </c>
      <c r="B428" s="15" t="s">
        <v>408</v>
      </c>
      <c r="C428" s="14">
        <f>C429</f>
        <v>0</v>
      </c>
    </row>
    <row r="429" s="1" customFormat="1" ht="17" customHeight="1" spans="1:3">
      <c r="A429" s="12">
        <v>103041550</v>
      </c>
      <c r="B429" s="12" t="s">
        <v>409</v>
      </c>
      <c r="C429" s="17">
        <v>0</v>
      </c>
    </row>
    <row r="430" s="1" customFormat="1" ht="17" customHeight="1" spans="1:3">
      <c r="A430" s="12">
        <v>1030416</v>
      </c>
      <c r="B430" s="15" t="s">
        <v>410</v>
      </c>
      <c r="C430" s="14">
        <f>SUM(C431:C440)</f>
        <v>0</v>
      </c>
    </row>
    <row r="431" s="1" customFormat="1" ht="17" customHeight="1" spans="1:3">
      <c r="A431" s="12">
        <v>103041601</v>
      </c>
      <c r="B431" s="12" t="s">
        <v>411</v>
      </c>
      <c r="C431" s="17">
        <v>0</v>
      </c>
    </row>
    <row r="432" s="1" customFormat="1" ht="17" customHeight="1" spans="1:3">
      <c r="A432" s="12">
        <v>103041602</v>
      </c>
      <c r="B432" s="12" t="s">
        <v>412</v>
      </c>
      <c r="C432" s="17">
        <v>0</v>
      </c>
    </row>
    <row r="433" s="1" customFormat="1" ht="17" customHeight="1" spans="1:3">
      <c r="A433" s="12">
        <v>103041603</v>
      </c>
      <c r="B433" s="12" t="s">
        <v>413</v>
      </c>
      <c r="C433" s="17">
        <v>0</v>
      </c>
    </row>
    <row r="434" s="1" customFormat="1" ht="17" customHeight="1" spans="1:3">
      <c r="A434" s="12">
        <v>103041604</v>
      </c>
      <c r="B434" s="12" t="s">
        <v>414</v>
      </c>
      <c r="C434" s="17">
        <v>0</v>
      </c>
    </row>
    <row r="435" s="1" customFormat="1" ht="17" customHeight="1" spans="1:3">
      <c r="A435" s="12">
        <v>103041605</v>
      </c>
      <c r="B435" s="12" t="s">
        <v>415</v>
      </c>
      <c r="C435" s="17">
        <v>0</v>
      </c>
    </row>
    <row r="436" s="1" customFormat="1" ht="17" customHeight="1" spans="1:3">
      <c r="A436" s="12">
        <v>103041607</v>
      </c>
      <c r="B436" s="12" t="s">
        <v>416</v>
      </c>
      <c r="C436" s="17">
        <v>0</v>
      </c>
    </row>
    <row r="437" s="1" customFormat="1" ht="17" customHeight="1" spans="1:3">
      <c r="A437" s="12">
        <v>103041608</v>
      </c>
      <c r="B437" s="12" t="s">
        <v>394</v>
      </c>
      <c r="C437" s="17">
        <v>0</v>
      </c>
    </row>
    <row r="438" s="1" customFormat="1" ht="17" customHeight="1" spans="1:3">
      <c r="A438" s="12">
        <v>103041616</v>
      </c>
      <c r="B438" s="12" t="s">
        <v>417</v>
      </c>
      <c r="C438" s="17">
        <v>0</v>
      </c>
    </row>
    <row r="439" s="1" customFormat="1" ht="17" customHeight="1" spans="1:3">
      <c r="A439" s="12">
        <v>103041617</v>
      </c>
      <c r="B439" s="12" t="s">
        <v>418</v>
      </c>
      <c r="C439" s="17">
        <v>0</v>
      </c>
    </row>
    <row r="440" s="1" customFormat="1" ht="17" customHeight="1" spans="1:3">
      <c r="A440" s="12">
        <v>103041650</v>
      </c>
      <c r="B440" s="12" t="s">
        <v>419</v>
      </c>
      <c r="C440" s="17">
        <v>0</v>
      </c>
    </row>
    <row r="441" s="1" customFormat="1" ht="17" customHeight="1" spans="1:3">
      <c r="A441" s="12">
        <v>1030417</v>
      </c>
      <c r="B441" s="15" t="s">
        <v>420</v>
      </c>
      <c r="C441" s="14">
        <f>SUM(C442:C443)</f>
        <v>0</v>
      </c>
    </row>
    <row r="442" s="1" customFormat="1" ht="17" customHeight="1" spans="1:3">
      <c r="A442" s="12">
        <v>103041704</v>
      </c>
      <c r="B442" s="12" t="s">
        <v>394</v>
      </c>
      <c r="C442" s="17">
        <v>0</v>
      </c>
    </row>
    <row r="443" s="1" customFormat="1" ht="17" customHeight="1" spans="1:3">
      <c r="A443" s="12">
        <v>103041750</v>
      </c>
      <c r="B443" s="12" t="s">
        <v>421</v>
      </c>
      <c r="C443" s="17">
        <v>0</v>
      </c>
    </row>
    <row r="444" s="1" customFormat="1" ht="17" customHeight="1" spans="1:3">
      <c r="A444" s="12">
        <v>1030418</v>
      </c>
      <c r="B444" s="15" t="s">
        <v>422</v>
      </c>
      <c r="C444" s="14">
        <f t="shared" ref="C444:C448" si="0">C445</f>
        <v>0</v>
      </c>
    </row>
    <row r="445" s="1" customFormat="1" ht="17" customHeight="1" spans="1:3">
      <c r="A445" s="12">
        <v>103041850</v>
      </c>
      <c r="B445" s="12" t="s">
        <v>423</v>
      </c>
      <c r="C445" s="17">
        <v>0</v>
      </c>
    </row>
    <row r="446" s="1" customFormat="1" ht="17" customHeight="1" spans="1:3">
      <c r="A446" s="12">
        <v>1030419</v>
      </c>
      <c r="B446" s="15" t="s">
        <v>424</v>
      </c>
      <c r="C446" s="14">
        <f t="shared" si="0"/>
        <v>0</v>
      </c>
    </row>
    <row r="447" s="1" customFormat="1" ht="17" customHeight="1" spans="1:3">
      <c r="A447" s="12">
        <v>103041950</v>
      </c>
      <c r="B447" s="12" t="s">
        <v>425</v>
      </c>
      <c r="C447" s="17">
        <v>0</v>
      </c>
    </row>
    <row r="448" s="1" customFormat="1" ht="17" customHeight="1" spans="1:3">
      <c r="A448" s="12">
        <v>1030420</v>
      </c>
      <c r="B448" s="15" t="s">
        <v>426</v>
      </c>
      <c r="C448" s="14">
        <f t="shared" si="0"/>
        <v>0</v>
      </c>
    </row>
    <row r="449" s="1" customFormat="1" ht="17" customHeight="1" spans="1:3">
      <c r="A449" s="12">
        <v>103042050</v>
      </c>
      <c r="B449" s="12" t="s">
        <v>427</v>
      </c>
      <c r="C449" s="17">
        <v>0</v>
      </c>
    </row>
    <row r="450" s="1" customFormat="1" ht="17" customHeight="1" spans="1:3">
      <c r="A450" s="12">
        <v>1030422</v>
      </c>
      <c r="B450" s="15" t="s">
        <v>428</v>
      </c>
      <c r="C450" s="14">
        <f>C451</f>
        <v>0</v>
      </c>
    </row>
    <row r="451" s="1" customFormat="1" ht="17" customHeight="1" spans="1:3">
      <c r="A451" s="12">
        <v>103042250</v>
      </c>
      <c r="B451" s="12" t="s">
        <v>429</v>
      </c>
      <c r="C451" s="17">
        <v>0</v>
      </c>
    </row>
    <row r="452" s="1" customFormat="1" ht="17" customHeight="1" spans="1:3">
      <c r="A452" s="12">
        <v>1030423</v>
      </c>
      <c r="B452" s="15" t="s">
        <v>430</v>
      </c>
      <c r="C452" s="14">
        <f>C453</f>
        <v>0</v>
      </c>
    </row>
    <row r="453" s="1" customFormat="1" ht="17" customHeight="1" spans="1:3">
      <c r="A453" s="12">
        <v>103042350</v>
      </c>
      <c r="B453" s="12" t="s">
        <v>431</v>
      </c>
      <c r="C453" s="17">
        <v>0</v>
      </c>
    </row>
    <row r="454" s="1" customFormat="1" ht="17" customHeight="1" spans="1:3">
      <c r="A454" s="12">
        <v>1030424</v>
      </c>
      <c r="B454" s="15" t="s">
        <v>432</v>
      </c>
      <c r="C454" s="14">
        <f>SUM(C455:C456)</f>
        <v>2952</v>
      </c>
    </row>
    <row r="455" s="1" customFormat="1" ht="17" customHeight="1" spans="1:3">
      <c r="A455" s="12">
        <v>103042401</v>
      </c>
      <c r="B455" s="12" t="s">
        <v>433</v>
      </c>
      <c r="C455" s="17">
        <v>2952</v>
      </c>
    </row>
    <row r="456" s="1" customFormat="1" ht="17" customHeight="1" spans="1:3">
      <c r="A456" s="12">
        <v>103042450</v>
      </c>
      <c r="B456" s="12" t="s">
        <v>434</v>
      </c>
      <c r="C456" s="17">
        <v>0</v>
      </c>
    </row>
    <row r="457" s="1" customFormat="1" ht="17" customHeight="1" spans="1:3">
      <c r="A457" s="12">
        <v>1030425</v>
      </c>
      <c r="B457" s="15" t="s">
        <v>435</v>
      </c>
      <c r="C457" s="14">
        <f>SUM(C458:C461)</f>
        <v>0</v>
      </c>
    </row>
    <row r="458" s="1" customFormat="1" ht="17" customHeight="1" spans="1:3">
      <c r="A458" s="12">
        <v>103042502</v>
      </c>
      <c r="B458" s="12" t="s">
        <v>436</v>
      </c>
      <c r="C458" s="17">
        <v>0</v>
      </c>
    </row>
    <row r="459" s="1" customFormat="1" ht="17" customHeight="1" spans="1:3">
      <c r="A459" s="12">
        <v>103042507</v>
      </c>
      <c r="B459" s="12" t="s">
        <v>437</v>
      </c>
      <c r="C459" s="17">
        <v>0</v>
      </c>
    </row>
    <row r="460" s="1" customFormat="1" ht="17" customHeight="1" spans="1:3">
      <c r="A460" s="12">
        <v>103042508</v>
      </c>
      <c r="B460" s="12" t="s">
        <v>438</v>
      </c>
      <c r="C460" s="17">
        <v>0</v>
      </c>
    </row>
    <row r="461" s="1" customFormat="1" ht="17" customHeight="1" spans="1:3">
      <c r="A461" s="12">
        <v>103042550</v>
      </c>
      <c r="B461" s="12" t="s">
        <v>439</v>
      </c>
      <c r="C461" s="17">
        <v>0</v>
      </c>
    </row>
    <row r="462" s="1" customFormat="1" ht="17" customHeight="1" spans="1:3">
      <c r="A462" s="12">
        <v>1030426</v>
      </c>
      <c r="B462" s="15" t="s">
        <v>440</v>
      </c>
      <c r="C462" s="14">
        <f>C463</f>
        <v>0</v>
      </c>
    </row>
    <row r="463" s="1" customFormat="1" ht="17" customHeight="1" spans="1:3">
      <c r="A463" s="12">
        <v>103042650</v>
      </c>
      <c r="B463" s="12" t="s">
        <v>441</v>
      </c>
      <c r="C463" s="17">
        <v>0</v>
      </c>
    </row>
    <row r="464" s="1" customFormat="1" ht="17" customHeight="1" spans="1:3">
      <c r="A464" s="12">
        <v>1030427</v>
      </c>
      <c r="B464" s="15" t="s">
        <v>442</v>
      </c>
      <c r="C464" s="14">
        <f>SUM(C465:C468)</f>
        <v>0</v>
      </c>
    </row>
    <row r="465" s="1" customFormat="1" ht="17" customHeight="1" spans="1:3">
      <c r="A465" s="12">
        <v>103042707</v>
      </c>
      <c r="B465" s="12" t="s">
        <v>443</v>
      </c>
      <c r="C465" s="17">
        <v>0</v>
      </c>
    </row>
    <row r="466" s="1" customFormat="1" ht="17" customHeight="1" spans="1:3">
      <c r="A466" s="12">
        <v>103042750</v>
      </c>
      <c r="B466" s="12" t="s">
        <v>444</v>
      </c>
      <c r="C466" s="17">
        <v>0</v>
      </c>
    </row>
    <row r="467" s="1" customFormat="1" ht="17" customHeight="1" spans="1:3">
      <c r="A467" s="12">
        <v>103042751</v>
      </c>
      <c r="B467" s="12" t="s">
        <v>445</v>
      </c>
      <c r="C467" s="17">
        <v>0</v>
      </c>
    </row>
    <row r="468" s="1" customFormat="1" ht="17" customHeight="1" spans="1:3">
      <c r="A468" s="12">
        <v>103042752</v>
      </c>
      <c r="B468" s="12" t="s">
        <v>446</v>
      </c>
      <c r="C468" s="17">
        <v>0</v>
      </c>
    </row>
    <row r="469" s="1" customFormat="1" ht="17" customHeight="1" spans="1:3">
      <c r="A469" s="12">
        <v>1030428</v>
      </c>
      <c r="B469" s="15" t="s">
        <v>405</v>
      </c>
      <c r="C469" s="14">
        <f>C470</f>
        <v>0</v>
      </c>
    </row>
    <row r="470" s="1" customFormat="1" ht="17" customHeight="1" spans="1:3">
      <c r="A470" s="12">
        <v>103042850</v>
      </c>
      <c r="B470" s="12" t="s">
        <v>447</v>
      </c>
      <c r="C470" s="17">
        <v>0</v>
      </c>
    </row>
    <row r="471" s="1" customFormat="1" ht="17" customHeight="1" spans="1:3">
      <c r="A471" s="12">
        <v>1030429</v>
      </c>
      <c r="B471" s="15" t="s">
        <v>448</v>
      </c>
      <c r="C471" s="14">
        <f>SUM(C472:C474)</f>
        <v>0</v>
      </c>
    </row>
    <row r="472" s="1" customFormat="1" ht="17" customHeight="1" spans="1:3">
      <c r="A472" s="12">
        <v>103042907</v>
      </c>
      <c r="B472" s="12" t="s">
        <v>449</v>
      </c>
      <c r="C472" s="17">
        <v>0</v>
      </c>
    </row>
    <row r="473" s="1" customFormat="1" ht="17" customHeight="1" spans="1:3">
      <c r="A473" s="12">
        <v>103042908</v>
      </c>
      <c r="B473" s="12" t="s">
        <v>450</v>
      </c>
      <c r="C473" s="17">
        <v>0</v>
      </c>
    </row>
    <row r="474" s="1" customFormat="1" ht="17" customHeight="1" spans="1:3">
      <c r="A474" s="12">
        <v>103042950</v>
      </c>
      <c r="B474" s="12" t="s">
        <v>451</v>
      </c>
      <c r="C474" s="17">
        <v>0</v>
      </c>
    </row>
    <row r="475" s="1" customFormat="1" ht="17" customHeight="1" spans="1:3">
      <c r="A475" s="12">
        <v>1030430</v>
      </c>
      <c r="B475" s="15" t="s">
        <v>452</v>
      </c>
      <c r="C475" s="14">
        <f>C476</f>
        <v>0</v>
      </c>
    </row>
    <row r="476" s="1" customFormat="1" ht="17" customHeight="1" spans="1:3">
      <c r="A476" s="12">
        <v>103043050</v>
      </c>
      <c r="B476" s="12" t="s">
        <v>453</v>
      </c>
      <c r="C476" s="17">
        <v>0</v>
      </c>
    </row>
    <row r="477" s="1" customFormat="1" ht="17" customHeight="1" spans="1:3">
      <c r="A477" s="12">
        <v>1030431</v>
      </c>
      <c r="B477" s="15" t="s">
        <v>454</v>
      </c>
      <c r="C477" s="14">
        <f>SUM(C478:C479)</f>
        <v>0</v>
      </c>
    </row>
    <row r="478" s="1" customFormat="1" ht="17" customHeight="1" spans="1:3">
      <c r="A478" s="12">
        <v>103043101</v>
      </c>
      <c r="B478" s="12" t="s">
        <v>455</v>
      </c>
      <c r="C478" s="17">
        <v>0</v>
      </c>
    </row>
    <row r="479" s="1" customFormat="1" ht="17" customHeight="1" spans="1:3">
      <c r="A479" s="12">
        <v>103043150</v>
      </c>
      <c r="B479" s="12" t="s">
        <v>456</v>
      </c>
      <c r="C479" s="17">
        <v>0</v>
      </c>
    </row>
    <row r="480" s="1" customFormat="1" ht="17" customHeight="1" spans="1:3">
      <c r="A480" s="12">
        <v>1030432</v>
      </c>
      <c r="B480" s="15" t="s">
        <v>457</v>
      </c>
      <c r="C480" s="14">
        <f>SUM(C481:C485)</f>
        <v>109</v>
      </c>
    </row>
    <row r="481" s="1" customFormat="1" ht="17" customHeight="1" spans="1:3">
      <c r="A481" s="12">
        <v>103043204</v>
      </c>
      <c r="B481" s="12" t="s">
        <v>458</v>
      </c>
      <c r="C481" s="17">
        <v>0</v>
      </c>
    </row>
    <row r="482" s="1" customFormat="1" ht="17" customHeight="1" spans="1:3">
      <c r="A482" s="12">
        <v>103043205</v>
      </c>
      <c r="B482" s="12" t="s">
        <v>459</v>
      </c>
      <c r="C482" s="17">
        <v>0</v>
      </c>
    </row>
    <row r="483" s="1" customFormat="1" ht="17" customHeight="1" spans="1:3">
      <c r="A483" s="12">
        <v>103043208</v>
      </c>
      <c r="B483" s="12" t="s">
        <v>460</v>
      </c>
      <c r="C483" s="17">
        <v>0</v>
      </c>
    </row>
    <row r="484" s="1" customFormat="1" ht="17" customHeight="1" spans="1:3">
      <c r="A484" s="12">
        <v>103043211</v>
      </c>
      <c r="B484" s="12" t="s">
        <v>461</v>
      </c>
      <c r="C484" s="17">
        <v>109</v>
      </c>
    </row>
    <row r="485" s="1" customFormat="1" ht="17" customHeight="1" spans="1:3">
      <c r="A485" s="12">
        <v>103043250</v>
      </c>
      <c r="B485" s="12" t="s">
        <v>462</v>
      </c>
      <c r="C485" s="17">
        <v>0</v>
      </c>
    </row>
    <row r="486" s="1" customFormat="1" ht="17" customHeight="1" spans="1:3">
      <c r="A486" s="12">
        <v>1030433</v>
      </c>
      <c r="B486" s="15" t="s">
        <v>463</v>
      </c>
      <c r="C486" s="14">
        <f>SUM(C487:C491)</f>
        <v>1514</v>
      </c>
    </row>
    <row r="487" s="1" customFormat="1" ht="17" customHeight="1" spans="1:3">
      <c r="A487" s="12">
        <v>103043306</v>
      </c>
      <c r="B487" s="12" t="s">
        <v>464</v>
      </c>
      <c r="C487" s="17">
        <v>400</v>
      </c>
    </row>
    <row r="488" s="1" customFormat="1" ht="17" customHeight="1" spans="1:3">
      <c r="A488" s="12">
        <v>103043310</v>
      </c>
      <c r="B488" s="12" t="s">
        <v>394</v>
      </c>
      <c r="C488" s="17">
        <v>0</v>
      </c>
    </row>
    <row r="489" s="1" customFormat="1" ht="17" customHeight="1" spans="1:3">
      <c r="A489" s="12">
        <v>103043311</v>
      </c>
      <c r="B489" s="12" t="s">
        <v>465</v>
      </c>
      <c r="C489" s="17">
        <v>0</v>
      </c>
    </row>
    <row r="490" s="1" customFormat="1" ht="17" customHeight="1" spans="1:3">
      <c r="A490" s="12">
        <v>103043313</v>
      </c>
      <c r="B490" s="12" t="s">
        <v>466</v>
      </c>
      <c r="C490" s="17">
        <v>1114</v>
      </c>
    </row>
    <row r="491" s="1" customFormat="1" ht="17" customHeight="1" spans="1:3">
      <c r="A491" s="12">
        <v>103043350</v>
      </c>
      <c r="B491" s="12" t="s">
        <v>467</v>
      </c>
      <c r="C491" s="17">
        <v>0</v>
      </c>
    </row>
    <row r="492" s="1" customFormat="1" ht="17" customHeight="1" spans="1:3">
      <c r="A492" s="12">
        <v>1030434</v>
      </c>
      <c r="B492" s="15" t="s">
        <v>468</v>
      </c>
      <c r="C492" s="14">
        <f>SUM(C493:C497)</f>
        <v>0</v>
      </c>
    </row>
    <row r="493" s="1" customFormat="1" ht="17" customHeight="1" spans="1:3">
      <c r="A493" s="12">
        <v>103043401</v>
      </c>
      <c r="B493" s="12" t="s">
        <v>469</v>
      </c>
      <c r="C493" s="17">
        <v>0</v>
      </c>
    </row>
    <row r="494" s="1" customFormat="1" ht="17" customHeight="1" spans="1:3">
      <c r="A494" s="12">
        <v>103043402</v>
      </c>
      <c r="B494" s="12" t="s">
        <v>470</v>
      </c>
      <c r="C494" s="17">
        <v>0</v>
      </c>
    </row>
    <row r="495" s="1" customFormat="1" ht="17" customHeight="1" spans="1:3">
      <c r="A495" s="12">
        <v>103043403</v>
      </c>
      <c r="B495" s="12" t="s">
        <v>471</v>
      </c>
      <c r="C495" s="17">
        <v>0</v>
      </c>
    </row>
    <row r="496" s="1" customFormat="1" ht="17" customHeight="1" spans="1:3">
      <c r="A496" s="12">
        <v>103043404</v>
      </c>
      <c r="B496" s="12" t="s">
        <v>472</v>
      </c>
      <c r="C496" s="17">
        <v>0</v>
      </c>
    </row>
    <row r="497" s="1" customFormat="1" ht="17" customHeight="1" spans="1:3">
      <c r="A497" s="12">
        <v>103043450</v>
      </c>
      <c r="B497" s="12" t="s">
        <v>473</v>
      </c>
      <c r="C497" s="17">
        <v>0</v>
      </c>
    </row>
    <row r="498" s="1" customFormat="1" ht="17" customHeight="1" spans="1:3">
      <c r="A498" s="12">
        <v>1030435</v>
      </c>
      <c r="B498" s="15" t="s">
        <v>474</v>
      </c>
      <c r="C498" s="14">
        <f>SUM(C499:C500)</f>
        <v>0</v>
      </c>
    </row>
    <row r="499" s="1" customFormat="1" ht="17" customHeight="1" spans="1:3">
      <c r="A499" s="12">
        <v>103043506</v>
      </c>
      <c r="B499" s="12" t="s">
        <v>394</v>
      </c>
      <c r="C499" s="17">
        <v>0</v>
      </c>
    </row>
    <row r="500" s="1" customFormat="1" ht="17" customHeight="1" spans="1:3">
      <c r="A500" s="12">
        <v>103043550</v>
      </c>
      <c r="B500" s="12" t="s">
        <v>475</v>
      </c>
      <c r="C500" s="17">
        <v>0</v>
      </c>
    </row>
    <row r="501" s="1" customFormat="1" ht="17" customHeight="1" spans="1:3">
      <c r="A501" s="12">
        <v>1030436</v>
      </c>
      <c r="B501" s="15" t="s">
        <v>476</v>
      </c>
      <c r="C501" s="14">
        <f>SUM(C502:C503)</f>
        <v>0</v>
      </c>
    </row>
    <row r="502" s="1" customFormat="1" ht="17" customHeight="1" spans="1:3">
      <c r="A502" s="12">
        <v>103043604</v>
      </c>
      <c r="B502" s="12" t="s">
        <v>477</v>
      </c>
      <c r="C502" s="17">
        <v>0</v>
      </c>
    </row>
    <row r="503" s="1" customFormat="1" ht="17" customHeight="1" spans="1:3">
      <c r="A503" s="12">
        <v>103043650</v>
      </c>
      <c r="B503" s="12" t="s">
        <v>478</v>
      </c>
      <c r="C503" s="17">
        <v>0</v>
      </c>
    </row>
    <row r="504" s="1" customFormat="1" ht="17" customHeight="1" spans="1:3">
      <c r="A504" s="12">
        <v>1030437</v>
      </c>
      <c r="B504" s="15" t="s">
        <v>479</v>
      </c>
      <c r="C504" s="14">
        <f>SUM(C505:C506)</f>
        <v>0</v>
      </c>
    </row>
    <row r="505" s="1" customFormat="1" ht="17" customHeight="1" spans="1:3">
      <c r="A505" s="12">
        <v>103043701</v>
      </c>
      <c r="B505" s="12" t="s">
        <v>480</v>
      </c>
      <c r="C505" s="17">
        <v>0</v>
      </c>
    </row>
    <row r="506" s="1" customFormat="1" ht="17" customHeight="1" spans="1:3">
      <c r="A506" s="12">
        <v>103043750</v>
      </c>
      <c r="B506" s="12" t="s">
        <v>481</v>
      </c>
      <c r="C506" s="17">
        <v>0</v>
      </c>
    </row>
    <row r="507" s="1" customFormat="1" ht="17" customHeight="1" spans="1:3">
      <c r="A507" s="12">
        <v>1030438</v>
      </c>
      <c r="B507" s="15" t="s">
        <v>482</v>
      </c>
      <c r="C507" s="14">
        <f>C508</f>
        <v>0</v>
      </c>
    </row>
    <row r="508" s="1" customFormat="1" ht="17" customHeight="1" spans="1:3">
      <c r="A508" s="12">
        <v>103043850</v>
      </c>
      <c r="B508" s="12" t="s">
        <v>483</v>
      </c>
      <c r="C508" s="17">
        <v>0</v>
      </c>
    </row>
    <row r="509" s="1" customFormat="1" ht="17" customHeight="1" spans="1:3">
      <c r="A509" s="12">
        <v>1030440</v>
      </c>
      <c r="B509" s="15" t="s">
        <v>484</v>
      </c>
      <c r="C509" s="14">
        <f>SUM(C510:C511)</f>
        <v>0</v>
      </c>
    </row>
    <row r="510" s="1" customFormat="1" ht="17" customHeight="1" spans="1:3">
      <c r="A510" s="12">
        <v>103044001</v>
      </c>
      <c r="B510" s="12" t="s">
        <v>394</v>
      </c>
      <c r="C510" s="17">
        <v>0</v>
      </c>
    </row>
    <row r="511" s="1" customFormat="1" ht="17" customHeight="1" spans="1:3">
      <c r="A511" s="12">
        <v>103044050</v>
      </c>
      <c r="B511" s="12" t="s">
        <v>485</v>
      </c>
      <c r="C511" s="17">
        <v>0</v>
      </c>
    </row>
    <row r="512" s="1" customFormat="1" ht="17" customHeight="1" spans="1:3">
      <c r="A512" s="12">
        <v>1030442</v>
      </c>
      <c r="B512" s="15" t="s">
        <v>486</v>
      </c>
      <c r="C512" s="14">
        <f>SUM(C513:C518)</f>
        <v>351</v>
      </c>
    </row>
    <row r="513" s="1" customFormat="1" ht="17" customHeight="1" spans="1:3">
      <c r="A513" s="12">
        <v>103044203</v>
      </c>
      <c r="B513" s="12" t="s">
        <v>394</v>
      </c>
      <c r="C513" s="17">
        <v>0</v>
      </c>
    </row>
    <row r="514" s="1" customFormat="1" ht="17" customHeight="1" spans="1:3">
      <c r="A514" s="12">
        <v>103044208</v>
      </c>
      <c r="B514" s="12" t="s">
        <v>487</v>
      </c>
      <c r="C514" s="17">
        <v>0</v>
      </c>
    </row>
    <row r="515" s="1" customFormat="1" ht="17" customHeight="1" spans="1:3">
      <c r="A515" s="12">
        <v>103044209</v>
      </c>
      <c r="B515" s="12" t="s">
        <v>488</v>
      </c>
      <c r="C515" s="17">
        <v>0</v>
      </c>
    </row>
    <row r="516" s="1" customFormat="1" ht="17" customHeight="1" spans="1:3">
      <c r="A516" s="12">
        <v>103044220</v>
      </c>
      <c r="B516" s="12" t="s">
        <v>489</v>
      </c>
      <c r="C516" s="17">
        <v>0</v>
      </c>
    </row>
    <row r="517" s="1" customFormat="1" ht="17" customHeight="1" spans="1:3">
      <c r="A517" s="12">
        <v>103044221</v>
      </c>
      <c r="B517" s="12" t="s">
        <v>490</v>
      </c>
      <c r="C517" s="17">
        <v>0</v>
      </c>
    </row>
    <row r="518" s="1" customFormat="1" ht="17" customHeight="1" spans="1:3">
      <c r="A518" s="12">
        <v>103044250</v>
      </c>
      <c r="B518" s="12" t="s">
        <v>491</v>
      </c>
      <c r="C518" s="17">
        <v>351</v>
      </c>
    </row>
    <row r="519" s="1" customFormat="1" ht="17" customHeight="1" spans="1:3">
      <c r="A519" s="12">
        <v>1030443</v>
      </c>
      <c r="B519" s="15" t="s">
        <v>492</v>
      </c>
      <c r="C519" s="14">
        <f>SUM(C520:C523)</f>
        <v>0</v>
      </c>
    </row>
    <row r="520" s="1" customFormat="1" ht="17" customHeight="1" spans="1:3">
      <c r="A520" s="12">
        <v>103044306</v>
      </c>
      <c r="B520" s="12" t="s">
        <v>394</v>
      </c>
      <c r="C520" s="17">
        <v>0</v>
      </c>
    </row>
    <row r="521" s="1" customFormat="1" ht="17" customHeight="1" spans="1:3">
      <c r="A521" s="12">
        <v>103044307</v>
      </c>
      <c r="B521" s="12" t="s">
        <v>493</v>
      </c>
      <c r="C521" s="17">
        <v>0</v>
      </c>
    </row>
    <row r="522" s="1" customFormat="1" ht="17" customHeight="1" spans="1:3">
      <c r="A522" s="12">
        <v>103044308</v>
      </c>
      <c r="B522" s="12" t="s">
        <v>494</v>
      </c>
      <c r="C522" s="17">
        <v>0</v>
      </c>
    </row>
    <row r="523" s="1" customFormat="1" ht="17" customHeight="1" spans="1:3">
      <c r="A523" s="12">
        <v>103044350</v>
      </c>
      <c r="B523" s="12" t="s">
        <v>495</v>
      </c>
      <c r="C523" s="17">
        <v>0</v>
      </c>
    </row>
    <row r="524" s="1" customFormat="1" ht="17" customHeight="1" spans="1:3">
      <c r="A524" s="12">
        <v>1030444</v>
      </c>
      <c r="B524" s="15" t="s">
        <v>496</v>
      </c>
      <c r="C524" s="14">
        <f>SUM(C525:C531)</f>
        <v>0</v>
      </c>
    </row>
    <row r="525" s="1" customFormat="1" ht="17" customHeight="1" spans="1:3">
      <c r="A525" s="12">
        <v>103044414</v>
      </c>
      <c r="B525" s="12" t="s">
        <v>497</v>
      </c>
      <c r="C525" s="17">
        <v>0</v>
      </c>
    </row>
    <row r="526" s="1" customFormat="1" ht="17" customHeight="1" spans="1:3">
      <c r="A526" s="12">
        <v>103044416</v>
      </c>
      <c r="B526" s="12" t="s">
        <v>498</v>
      </c>
      <c r="C526" s="17">
        <v>0</v>
      </c>
    </row>
    <row r="527" s="1" customFormat="1" ht="17" customHeight="1" spans="1:3">
      <c r="A527" s="12">
        <v>103044433</v>
      </c>
      <c r="B527" s="12" t="s">
        <v>499</v>
      </c>
      <c r="C527" s="17">
        <v>0</v>
      </c>
    </row>
    <row r="528" s="1" customFormat="1" ht="17" customHeight="1" spans="1:3">
      <c r="A528" s="12">
        <v>103044434</v>
      </c>
      <c r="B528" s="12" t="s">
        <v>500</v>
      </c>
      <c r="C528" s="17">
        <v>0</v>
      </c>
    </row>
    <row r="529" s="1" customFormat="1" ht="17" customHeight="1" spans="1:3">
      <c r="A529" s="12">
        <v>103044435</v>
      </c>
      <c r="B529" s="12" t="s">
        <v>501</v>
      </c>
      <c r="C529" s="17">
        <v>0</v>
      </c>
    </row>
    <row r="530" s="1" customFormat="1" ht="17" customHeight="1" spans="1:3">
      <c r="A530" s="12">
        <v>103044436</v>
      </c>
      <c r="B530" s="12" t="s">
        <v>502</v>
      </c>
      <c r="C530" s="17">
        <v>0</v>
      </c>
    </row>
    <row r="531" s="1" customFormat="1" ht="17" customHeight="1" spans="1:3">
      <c r="A531" s="12">
        <v>103044450</v>
      </c>
      <c r="B531" s="12" t="s">
        <v>503</v>
      </c>
      <c r="C531" s="17">
        <v>0</v>
      </c>
    </row>
    <row r="532" s="1" customFormat="1" ht="17" customHeight="1" spans="1:3">
      <c r="A532" s="12">
        <v>1030445</v>
      </c>
      <c r="B532" s="15" t="s">
        <v>504</v>
      </c>
      <c r="C532" s="14">
        <f>C533</f>
        <v>0</v>
      </c>
    </row>
    <row r="533" s="1" customFormat="1" ht="17" customHeight="1" spans="1:3">
      <c r="A533" s="12">
        <v>103044550</v>
      </c>
      <c r="B533" s="12" t="s">
        <v>505</v>
      </c>
      <c r="C533" s="17">
        <v>0</v>
      </c>
    </row>
    <row r="534" s="1" customFormat="1" ht="17" customHeight="1" spans="1:3">
      <c r="A534" s="12">
        <v>1030446</v>
      </c>
      <c r="B534" s="15" t="s">
        <v>506</v>
      </c>
      <c r="C534" s="14">
        <f>SUM(C535:C537)</f>
        <v>157</v>
      </c>
    </row>
    <row r="535" s="1" customFormat="1" ht="17" customHeight="1" spans="1:3">
      <c r="A535" s="12">
        <v>103044608</v>
      </c>
      <c r="B535" s="12" t="s">
        <v>394</v>
      </c>
      <c r="C535" s="17">
        <v>0</v>
      </c>
    </row>
    <row r="536" s="1" customFormat="1" ht="17" customHeight="1" spans="1:3">
      <c r="A536" s="12">
        <v>103044609</v>
      </c>
      <c r="B536" s="12" t="s">
        <v>507</v>
      </c>
      <c r="C536" s="17">
        <v>157</v>
      </c>
    </row>
    <row r="537" s="1" customFormat="1" ht="17" customHeight="1" spans="1:3">
      <c r="A537" s="12">
        <v>103044650</v>
      </c>
      <c r="B537" s="12" t="s">
        <v>508</v>
      </c>
      <c r="C537" s="17">
        <v>0</v>
      </c>
    </row>
    <row r="538" s="1" customFormat="1" ht="17" customHeight="1" spans="1:3">
      <c r="A538" s="12">
        <v>1030447</v>
      </c>
      <c r="B538" s="15" t="s">
        <v>509</v>
      </c>
      <c r="C538" s="14">
        <f>SUM(C539:C546)</f>
        <v>0</v>
      </c>
    </row>
    <row r="539" s="1" customFormat="1" ht="17" customHeight="1" spans="1:3">
      <c r="A539" s="12">
        <v>103044709</v>
      </c>
      <c r="B539" s="12" t="s">
        <v>510</v>
      </c>
      <c r="C539" s="17">
        <v>0</v>
      </c>
    </row>
    <row r="540" s="1" customFormat="1" ht="17" customHeight="1" spans="1:3">
      <c r="A540" s="12">
        <v>103044712</v>
      </c>
      <c r="B540" s="12" t="s">
        <v>511</v>
      </c>
      <c r="C540" s="17">
        <v>0</v>
      </c>
    </row>
    <row r="541" s="1" customFormat="1" ht="17" customHeight="1" spans="1:3">
      <c r="A541" s="12">
        <v>103044713</v>
      </c>
      <c r="B541" s="12" t="s">
        <v>394</v>
      </c>
      <c r="C541" s="17">
        <v>0</v>
      </c>
    </row>
    <row r="542" s="1" customFormat="1" ht="17" customHeight="1" spans="1:3">
      <c r="A542" s="12">
        <v>103044715</v>
      </c>
      <c r="B542" s="12" t="s">
        <v>512</v>
      </c>
      <c r="C542" s="17">
        <v>0</v>
      </c>
    </row>
    <row r="543" s="1" customFormat="1" ht="17" customHeight="1" spans="1:3">
      <c r="A543" s="12">
        <v>103044730</v>
      </c>
      <c r="B543" s="12" t="s">
        <v>513</v>
      </c>
      <c r="C543" s="17">
        <v>0</v>
      </c>
    </row>
    <row r="544" s="1" customFormat="1" ht="17" customHeight="1" spans="1:3">
      <c r="A544" s="12">
        <v>103044731</v>
      </c>
      <c r="B544" s="12" t="s">
        <v>514</v>
      </c>
      <c r="C544" s="17">
        <v>0</v>
      </c>
    </row>
    <row r="545" s="1" customFormat="1" ht="17" customHeight="1" spans="1:3">
      <c r="A545" s="12">
        <v>103044732</v>
      </c>
      <c r="B545" s="12" t="s">
        <v>515</v>
      </c>
      <c r="C545" s="17">
        <v>0</v>
      </c>
    </row>
    <row r="546" s="1" customFormat="1" ht="17" customHeight="1" spans="1:3">
      <c r="A546" s="12">
        <v>103044750</v>
      </c>
      <c r="B546" s="12" t="s">
        <v>516</v>
      </c>
      <c r="C546" s="17">
        <v>0</v>
      </c>
    </row>
    <row r="547" s="1" customFormat="1" ht="17" customHeight="1" spans="1:3">
      <c r="A547" s="12">
        <v>1030448</v>
      </c>
      <c r="B547" s="15" t="s">
        <v>517</v>
      </c>
      <c r="C547" s="14">
        <f>SUM(C548:C550)</f>
        <v>0</v>
      </c>
    </row>
    <row r="548" s="1" customFormat="1" ht="17" customHeight="1" spans="1:3">
      <c r="A548" s="12">
        <v>103044801</v>
      </c>
      <c r="B548" s="12" t="s">
        <v>518</v>
      </c>
      <c r="C548" s="17">
        <v>0</v>
      </c>
    </row>
    <row r="549" s="1" customFormat="1" ht="17" customHeight="1" spans="1:3">
      <c r="A549" s="12">
        <v>103044802</v>
      </c>
      <c r="B549" s="12" t="s">
        <v>519</v>
      </c>
      <c r="C549" s="17">
        <v>0</v>
      </c>
    </row>
    <row r="550" s="1" customFormat="1" ht="17" customHeight="1" spans="1:3">
      <c r="A550" s="12">
        <v>103044850</v>
      </c>
      <c r="B550" s="12" t="s">
        <v>520</v>
      </c>
      <c r="C550" s="17">
        <v>0</v>
      </c>
    </row>
    <row r="551" s="1" customFormat="1" ht="17" customHeight="1" spans="1:3">
      <c r="A551" s="12">
        <v>1030449</v>
      </c>
      <c r="B551" s="15" t="s">
        <v>521</v>
      </c>
      <c r="C551" s="14">
        <f>SUM(C552:C554)</f>
        <v>0</v>
      </c>
    </row>
    <row r="552" s="1" customFormat="1" ht="17" customHeight="1" spans="1:3">
      <c r="A552" s="12">
        <v>103044907</v>
      </c>
      <c r="B552" s="12" t="s">
        <v>437</v>
      </c>
      <c r="C552" s="17">
        <v>0</v>
      </c>
    </row>
    <row r="553" s="1" customFormat="1" ht="17" customHeight="1" spans="1:3">
      <c r="A553" s="12">
        <v>103044908</v>
      </c>
      <c r="B553" s="12" t="s">
        <v>522</v>
      </c>
      <c r="C553" s="17">
        <v>0</v>
      </c>
    </row>
    <row r="554" s="1" customFormat="1" ht="17" customHeight="1" spans="1:3">
      <c r="A554" s="12">
        <v>103044950</v>
      </c>
      <c r="B554" s="12" t="s">
        <v>523</v>
      </c>
      <c r="C554" s="17">
        <v>0</v>
      </c>
    </row>
    <row r="555" s="1" customFormat="1" ht="17" customHeight="1" spans="1:3">
      <c r="A555" s="12">
        <v>1030450</v>
      </c>
      <c r="B555" s="15" t="s">
        <v>524</v>
      </c>
      <c r="C555" s="14">
        <f>SUM(C556:C558)</f>
        <v>0</v>
      </c>
    </row>
    <row r="556" s="1" customFormat="1" ht="17" customHeight="1" spans="1:3">
      <c r="A556" s="12">
        <v>103045002</v>
      </c>
      <c r="B556" s="12" t="s">
        <v>525</v>
      </c>
      <c r="C556" s="17">
        <v>0</v>
      </c>
    </row>
    <row r="557" s="1" customFormat="1" ht="17" customHeight="1" spans="1:3">
      <c r="A557" s="12">
        <v>103045004</v>
      </c>
      <c r="B557" s="12" t="s">
        <v>526</v>
      </c>
      <c r="C557" s="17">
        <v>0</v>
      </c>
    </row>
    <row r="558" s="1" customFormat="1" ht="17" customHeight="1" spans="1:3">
      <c r="A558" s="12">
        <v>103045050</v>
      </c>
      <c r="B558" s="12" t="s">
        <v>527</v>
      </c>
      <c r="C558" s="17">
        <v>0</v>
      </c>
    </row>
    <row r="559" s="1" customFormat="1" ht="17" customHeight="1" spans="1:3">
      <c r="A559" s="12">
        <v>1030451</v>
      </c>
      <c r="B559" s="15" t="s">
        <v>528</v>
      </c>
      <c r="C559" s="14">
        <f>SUM(C560:C563)</f>
        <v>0</v>
      </c>
    </row>
    <row r="560" s="1" customFormat="1" ht="17" customHeight="1" spans="1:3">
      <c r="A560" s="12">
        <v>103045101</v>
      </c>
      <c r="B560" s="12" t="s">
        <v>529</v>
      </c>
      <c r="C560" s="17">
        <v>0</v>
      </c>
    </row>
    <row r="561" s="1" customFormat="1" ht="17" customHeight="1" spans="1:3">
      <c r="A561" s="12">
        <v>103045102</v>
      </c>
      <c r="B561" s="12" t="s">
        <v>530</v>
      </c>
      <c r="C561" s="17">
        <v>0</v>
      </c>
    </row>
    <row r="562" s="1" customFormat="1" ht="17" customHeight="1" spans="1:3">
      <c r="A562" s="12">
        <v>103045103</v>
      </c>
      <c r="B562" s="12" t="s">
        <v>531</v>
      </c>
      <c r="C562" s="17">
        <v>0</v>
      </c>
    </row>
    <row r="563" s="1" customFormat="1" ht="17" customHeight="1" spans="1:3">
      <c r="A563" s="12">
        <v>103045150</v>
      </c>
      <c r="B563" s="12" t="s">
        <v>532</v>
      </c>
      <c r="C563" s="17">
        <v>0</v>
      </c>
    </row>
    <row r="564" s="1" customFormat="1" ht="17" customHeight="1" spans="1:3">
      <c r="A564" s="12">
        <v>1030452</v>
      </c>
      <c r="B564" s="15" t="s">
        <v>533</v>
      </c>
      <c r="C564" s="14">
        <f>SUM(C565:C567)</f>
        <v>0</v>
      </c>
    </row>
    <row r="565" s="1" customFormat="1" ht="17" customHeight="1" spans="1:3">
      <c r="A565" s="12">
        <v>103045201</v>
      </c>
      <c r="B565" s="12" t="s">
        <v>534</v>
      </c>
      <c r="C565" s="17">
        <v>0</v>
      </c>
    </row>
    <row r="566" s="1" customFormat="1" ht="17" customHeight="1" spans="1:3">
      <c r="A566" s="12">
        <v>103045202</v>
      </c>
      <c r="B566" s="12" t="s">
        <v>535</v>
      </c>
      <c r="C566" s="17">
        <v>0</v>
      </c>
    </row>
    <row r="567" s="1" customFormat="1" ht="17" customHeight="1" spans="1:3">
      <c r="A567" s="12">
        <v>103045250</v>
      </c>
      <c r="B567" s="12" t="s">
        <v>536</v>
      </c>
      <c r="C567" s="17">
        <v>0</v>
      </c>
    </row>
    <row r="568" s="1" customFormat="1" ht="17" customHeight="1" spans="1:3">
      <c r="A568" s="12">
        <v>1030453</v>
      </c>
      <c r="B568" s="15" t="s">
        <v>537</v>
      </c>
      <c r="C568" s="14">
        <f>SUM(C569:C571)</f>
        <v>0</v>
      </c>
    </row>
    <row r="569" s="1" customFormat="1" ht="17" customHeight="1" spans="1:3">
      <c r="A569" s="12">
        <v>103045301</v>
      </c>
      <c r="B569" s="12" t="s">
        <v>538</v>
      </c>
      <c r="C569" s="17">
        <v>0</v>
      </c>
    </row>
    <row r="570" s="1" customFormat="1" ht="17" customHeight="1" spans="1:3">
      <c r="A570" s="12">
        <v>103045302</v>
      </c>
      <c r="B570" s="12" t="s">
        <v>394</v>
      </c>
      <c r="C570" s="17">
        <v>0</v>
      </c>
    </row>
    <row r="571" s="1" customFormat="1" ht="17" customHeight="1" spans="1:3">
      <c r="A571" s="12">
        <v>103045350</v>
      </c>
      <c r="B571" s="12" t="s">
        <v>539</v>
      </c>
      <c r="C571" s="17">
        <v>0</v>
      </c>
    </row>
    <row r="572" s="1" customFormat="1" ht="17" customHeight="1" spans="1:3">
      <c r="A572" s="12">
        <v>1030454</v>
      </c>
      <c r="B572" s="15" t="s">
        <v>540</v>
      </c>
      <c r="C572" s="14">
        <f>C573</f>
        <v>0</v>
      </c>
    </row>
    <row r="573" s="1" customFormat="1" ht="17" customHeight="1" spans="1:3">
      <c r="A573" s="12">
        <v>103045450</v>
      </c>
      <c r="B573" s="12" t="s">
        <v>541</v>
      </c>
      <c r="C573" s="17">
        <v>0</v>
      </c>
    </row>
    <row r="574" s="1" customFormat="1" ht="17" customHeight="1" spans="1:3">
      <c r="A574" s="12">
        <v>1030455</v>
      </c>
      <c r="B574" s="15" t="s">
        <v>542</v>
      </c>
      <c r="C574" s="14">
        <f>SUM(C575:C576)</f>
        <v>0</v>
      </c>
    </row>
    <row r="575" s="1" customFormat="1" ht="17" customHeight="1" spans="1:3">
      <c r="A575" s="12">
        <v>103045501</v>
      </c>
      <c r="B575" s="12" t="s">
        <v>543</v>
      </c>
      <c r="C575" s="17">
        <v>0</v>
      </c>
    </row>
    <row r="576" s="1" customFormat="1" ht="17" customHeight="1" spans="1:3">
      <c r="A576" s="12">
        <v>103045550</v>
      </c>
      <c r="B576" s="12" t="s">
        <v>544</v>
      </c>
      <c r="C576" s="17">
        <v>0</v>
      </c>
    </row>
    <row r="577" s="1" customFormat="1" ht="17" customHeight="1" spans="1:3">
      <c r="A577" s="12">
        <v>1030456</v>
      </c>
      <c r="B577" s="15" t="s">
        <v>545</v>
      </c>
      <c r="C577" s="14">
        <f>C578</f>
        <v>0</v>
      </c>
    </row>
    <row r="578" s="1" customFormat="1" ht="17" customHeight="1" spans="1:3">
      <c r="A578" s="12">
        <v>103045650</v>
      </c>
      <c r="B578" s="12" t="s">
        <v>546</v>
      </c>
      <c r="C578" s="17">
        <v>0</v>
      </c>
    </row>
    <row r="579" s="1" customFormat="1" ht="17" customHeight="1" spans="1:3">
      <c r="A579" s="12">
        <v>1030457</v>
      </c>
      <c r="B579" s="15" t="s">
        <v>547</v>
      </c>
      <c r="C579" s="14">
        <f>C580</f>
        <v>0</v>
      </c>
    </row>
    <row r="580" s="1" customFormat="1" ht="17" customHeight="1" spans="1:3">
      <c r="A580" s="12">
        <v>103045750</v>
      </c>
      <c r="B580" s="12" t="s">
        <v>548</v>
      </c>
      <c r="C580" s="17">
        <v>0</v>
      </c>
    </row>
    <row r="581" s="1" customFormat="1" ht="17" customHeight="1" spans="1:3">
      <c r="A581" s="12">
        <v>1030458</v>
      </c>
      <c r="B581" s="15" t="s">
        <v>549</v>
      </c>
      <c r="C581" s="14">
        <f>SUM(C582:C584)</f>
        <v>0</v>
      </c>
    </row>
    <row r="582" s="1" customFormat="1" ht="17" customHeight="1" spans="1:3">
      <c r="A582" s="12">
        <v>103045802</v>
      </c>
      <c r="B582" s="12" t="s">
        <v>437</v>
      </c>
      <c r="C582" s="17">
        <v>0</v>
      </c>
    </row>
    <row r="583" s="1" customFormat="1" ht="17" customHeight="1" spans="1:3">
      <c r="A583" s="12">
        <v>103045803</v>
      </c>
      <c r="B583" s="12" t="s">
        <v>550</v>
      </c>
      <c r="C583" s="17">
        <v>0</v>
      </c>
    </row>
    <row r="584" s="1" customFormat="1" ht="17" customHeight="1" spans="1:3">
      <c r="A584" s="12">
        <v>103045850</v>
      </c>
      <c r="B584" s="12" t="s">
        <v>551</v>
      </c>
      <c r="C584" s="17">
        <v>0</v>
      </c>
    </row>
    <row r="585" s="1" customFormat="1" ht="17" customHeight="1" spans="1:3">
      <c r="A585" s="12">
        <v>1030459</v>
      </c>
      <c r="B585" s="15" t="s">
        <v>552</v>
      </c>
      <c r="C585" s="14">
        <f>SUM(C586:C587)</f>
        <v>0</v>
      </c>
    </row>
    <row r="586" s="1" customFormat="1" ht="17" customHeight="1" spans="1:3">
      <c r="A586" s="12">
        <v>103045901</v>
      </c>
      <c r="B586" s="12" t="s">
        <v>406</v>
      </c>
      <c r="C586" s="17">
        <v>0</v>
      </c>
    </row>
    <row r="587" s="1" customFormat="1" ht="17" customHeight="1" spans="1:3">
      <c r="A587" s="12">
        <v>103045950</v>
      </c>
      <c r="B587" s="12" t="s">
        <v>553</v>
      </c>
      <c r="C587" s="17">
        <v>0</v>
      </c>
    </row>
    <row r="588" s="1" customFormat="1" ht="17" customHeight="1" spans="1:3">
      <c r="A588" s="12">
        <v>1030460</v>
      </c>
      <c r="B588" s="15" t="s">
        <v>554</v>
      </c>
      <c r="C588" s="14">
        <f>C589</f>
        <v>0</v>
      </c>
    </row>
    <row r="589" s="1" customFormat="1" ht="17" customHeight="1" spans="1:3">
      <c r="A589" s="12">
        <v>103046050</v>
      </c>
      <c r="B589" s="12" t="s">
        <v>555</v>
      </c>
      <c r="C589" s="17">
        <v>0</v>
      </c>
    </row>
    <row r="590" s="1" customFormat="1" ht="17" customHeight="1" spans="1:3">
      <c r="A590" s="12">
        <v>1030461</v>
      </c>
      <c r="B590" s="15" t="s">
        <v>556</v>
      </c>
      <c r="C590" s="14">
        <f>SUM(C591:C592)</f>
        <v>0</v>
      </c>
    </row>
    <row r="591" s="1" customFormat="1" ht="17" customHeight="1" spans="1:3">
      <c r="A591" s="12">
        <v>103046101</v>
      </c>
      <c r="B591" s="12" t="s">
        <v>394</v>
      </c>
      <c r="C591" s="17">
        <v>0</v>
      </c>
    </row>
    <row r="592" s="1" customFormat="1" ht="17" customHeight="1" spans="1:3">
      <c r="A592" s="12">
        <v>103046150</v>
      </c>
      <c r="B592" s="12" t="s">
        <v>557</v>
      </c>
      <c r="C592" s="17">
        <v>0</v>
      </c>
    </row>
    <row r="593" s="1" customFormat="1" ht="17" customHeight="1" spans="1:3">
      <c r="A593" s="12">
        <v>1030499</v>
      </c>
      <c r="B593" s="15" t="s">
        <v>558</v>
      </c>
      <c r="C593" s="14">
        <f>C594</f>
        <v>0</v>
      </c>
    </row>
    <row r="594" s="1" customFormat="1" ht="17" customHeight="1" spans="1:3">
      <c r="A594" s="12">
        <v>103049950</v>
      </c>
      <c r="B594" s="12" t="s">
        <v>559</v>
      </c>
      <c r="C594" s="17">
        <v>0</v>
      </c>
    </row>
    <row r="595" s="1" customFormat="1" ht="17" customHeight="1" spans="1:3">
      <c r="A595" s="12">
        <v>10305</v>
      </c>
      <c r="B595" s="15" t="s">
        <v>560</v>
      </c>
      <c r="C595" s="14">
        <f>SUM(C596,C619,C624:C625)</f>
        <v>6387</v>
      </c>
    </row>
    <row r="596" s="1" customFormat="1" ht="17" customHeight="1" spans="1:3">
      <c r="A596" s="12">
        <v>1030501</v>
      </c>
      <c r="B596" s="15" t="s">
        <v>561</v>
      </c>
      <c r="C596" s="14">
        <f>SUM(C597:C618)</f>
        <v>6387</v>
      </c>
    </row>
    <row r="597" s="1" customFormat="1" ht="17" customHeight="1" spans="1:3">
      <c r="A597" s="12">
        <v>103050101</v>
      </c>
      <c r="B597" s="12" t="s">
        <v>562</v>
      </c>
      <c r="C597" s="17">
        <v>2566</v>
      </c>
    </row>
    <row r="598" s="1" customFormat="1" ht="17" customHeight="1" spans="1:3">
      <c r="A598" s="12">
        <v>103050102</v>
      </c>
      <c r="B598" s="12" t="s">
        <v>563</v>
      </c>
      <c r="C598" s="17">
        <v>0</v>
      </c>
    </row>
    <row r="599" s="1" customFormat="1" ht="17" customHeight="1" spans="1:3">
      <c r="A599" s="12">
        <v>103050103</v>
      </c>
      <c r="B599" s="12" t="s">
        <v>564</v>
      </c>
      <c r="C599" s="17">
        <v>0</v>
      </c>
    </row>
    <row r="600" s="1" customFormat="1" ht="17" customHeight="1" spans="1:3">
      <c r="A600" s="12">
        <v>103050105</v>
      </c>
      <c r="B600" s="12" t="s">
        <v>565</v>
      </c>
      <c r="C600" s="17">
        <v>0</v>
      </c>
    </row>
    <row r="601" s="1" customFormat="1" ht="17" customHeight="1" spans="1:3">
      <c r="A601" s="12">
        <v>103050107</v>
      </c>
      <c r="B601" s="12" t="s">
        <v>566</v>
      </c>
      <c r="C601" s="17">
        <v>0</v>
      </c>
    </row>
    <row r="602" s="1" customFormat="1" ht="17" customHeight="1" spans="1:3">
      <c r="A602" s="12">
        <v>103050108</v>
      </c>
      <c r="B602" s="12" t="s">
        <v>567</v>
      </c>
      <c r="C602" s="17">
        <v>0</v>
      </c>
    </row>
    <row r="603" s="1" customFormat="1" ht="17" customHeight="1" spans="1:3">
      <c r="A603" s="12">
        <v>103050109</v>
      </c>
      <c r="B603" s="12" t="s">
        <v>568</v>
      </c>
      <c r="C603" s="17">
        <v>79</v>
      </c>
    </row>
    <row r="604" s="1" customFormat="1" ht="17" customHeight="1" spans="1:3">
      <c r="A604" s="12">
        <v>103050110</v>
      </c>
      <c r="B604" s="12" t="s">
        <v>569</v>
      </c>
      <c r="C604" s="17">
        <v>38</v>
      </c>
    </row>
    <row r="605" s="1" customFormat="1" ht="17" customHeight="1" spans="1:3">
      <c r="A605" s="12">
        <v>103050111</v>
      </c>
      <c r="B605" s="12" t="s">
        <v>570</v>
      </c>
      <c r="C605" s="17">
        <v>0</v>
      </c>
    </row>
    <row r="606" s="1" customFormat="1" ht="17" customHeight="1" spans="1:3">
      <c r="A606" s="12">
        <v>103050112</v>
      </c>
      <c r="B606" s="12" t="s">
        <v>571</v>
      </c>
      <c r="C606" s="17">
        <v>0</v>
      </c>
    </row>
    <row r="607" s="1" customFormat="1" ht="17" customHeight="1" spans="1:3">
      <c r="A607" s="12">
        <v>103050113</v>
      </c>
      <c r="B607" s="12" t="s">
        <v>572</v>
      </c>
      <c r="C607" s="17">
        <v>0</v>
      </c>
    </row>
    <row r="608" s="1" customFormat="1" ht="17" customHeight="1" spans="1:3">
      <c r="A608" s="12">
        <v>103050114</v>
      </c>
      <c r="B608" s="12" t="s">
        <v>573</v>
      </c>
      <c r="C608" s="17">
        <v>98</v>
      </c>
    </row>
    <row r="609" s="1" customFormat="1" ht="17" customHeight="1" spans="1:3">
      <c r="A609" s="12">
        <v>103050115</v>
      </c>
      <c r="B609" s="12" t="s">
        <v>574</v>
      </c>
      <c r="C609" s="17">
        <v>0</v>
      </c>
    </row>
    <row r="610" s="1" customFormat="1" ht="17" customHeight="1" spans="1:3">
      <c r="A610" s="12">
        <v>103050116</v>
      </c>
      <c r="B610" s="12" t="s">
        <v>575</v>
      </c>
      <c r="C610" s="17">
        <v>2213</v>
      </c>
    </row>
    <row r="611" s="1" customFormat="1" ht="17" customHeight="1" spans="1:3">
      <c r="A611" s="12">
        <v>103050117</v>
      </c>
      <c r="B611" s="12" t="s">
        <v>576</v>
      </c>
      <c r="C611" s="17">
        <v>0</v>
      </c>
    </row>
    <row r="612" s="1" customFormat="1" ht="17" customHeight="1" spans="1:3">
      <c r="A612" s="12">
        <v>103050118</v>
      </c>
      <c r="B612" s="12" t="s">
        <v>577</v>
      </c>
      <c r="C612" s="17">
        <v>0</v>
      </c>
    </row>
    <row r="613" s="1" customFormat="1" ht="17" customHeight="1" spans="1:3">
      <c r="A613" s="12">
        <v>103050119</v>
      </c>
      <c r="B613" s="12" t="s">
        <v>578</v>
      </c>
      <c r="C613" s="17">
        <v>0</v>
      </c>
    </row>
    <row r="614" s="1" customFormat="1" ht="17" customHeight="1" spans="1:3">
      <c r="A614" s="12">
        <v>103050120</v>
      </c>
      <c r="B614" s="12" t="s">
        <v>579</v>
      </c>
      <c r="C614" s="17">
        <v>0</v>
      </c>
    </row>
    <row r="615" s="1" customFormat="1" ht="17" customHeight="1" spans="1:3">
      <c r="A615" s="12">
        <v>103050121</v>
      </c>
      <c r="B615" s="12" t="s">
        <v>580</v>
      </c>
      <c r="C615" s="17">
        <v>0</v>
      </c>
    </row>
    <row r="616" s="1" customFormat="1" ht="17" customHeight="1" spans="1:3">
      <c r="A616" s="12">
        <v>103050122</v>
      </c>
      <c r="B616" s="12" t="s">
        <v>581</v>
      </c>
      <c r="C616" s="17">
        <v>95</v>
      </c>
    </row>
    <row r="617" s="1" customFormat="1" ht="17" customHeight="1" spans="1:3">
      <c r="A617" s="12">
        <v>103050123</v>
      </c>
      <c r="B617" s="12" t="s">
        <v>582</v>
      </c>
      <c r="C617" s="17">
        <v>1298</v>
      </c>
    </row>
    <row r="618" s="1" customFormat="1" ht="17" customHeight="1" spans="1:3">
      <c r="A618" s="12">
        <v>103050199</v>
      </c>
      <c r="B618" s="12" t="s">
        <v>583</v>
      </c>
      <c r="C618" s="17">
        <v>0</v>
      </c>
    </row>
    <row r="619" s="1" customFormat="1" ht="17" customHeight="1" spans="1:3">
      <c r="A619" s="12">
        <v>1030502</v>
      </c>
      <c r="B619" s="15" t="s">
        <v>584</v>
      </c>
      <c r="C619" s="14">
        <f>SUM(C620:C623)</f>
        <v>0</v>
      </c>
    </row>
    <row r="620" s="1" customFormat="1" ht="17" customHeight="1" spans="1:3">
      <c r="A620" s="12">
        <v>103050201</v>
      </c>
      <c r="B620" s="12" t="s">
        <v>585</v>
      </c>
      <c r="C620" s="17">
        <v>0</v>
      </c>
    </row>
    <row r="621" s="1" customFormat="1" ht="17" customHeight="1" spans="1:3">
      <c r="A621" s="12">
        <v>103050202</v>
      </c>
      <c r="B621" s="12" t="s">
        <v>586</v>
      </c>
      <c r="C621" s="17">
        <v>0</v>
      </c>
    </row>
    <row r="622" s="1" customFormat="1" ht="17" customHeight="1" spans="1:3">
      <c r="A622" s="12">
        <v>103050203</v>
      </c>
      <c r="B622" s="12" t="s">
        <v>587</v>
      </c>
      <c r="C622" s="17">
        <v>0</v>
      </c>
    </row>
    <row r="623" s="1" customFormat="1" ht="17" customHeight="1" spans="1:3">
      <c r="A623" s="12">
        <v>103050299</v>
      </c>
      <c r="B623" s="12" t="s">
        <v>588</v>
      </c>
      <c r="C623" s="17">
        <v>0</v>
      </c>
    </row>
    <row r="624" s="1" customFormat="1" ht="17" customHeight="1" spans="1:3">
      <c r="A624" s="12">
        <v>1030503</v>
      </c>
      <c r="B624" s="15" t="s">
        <v>589</v>
      </c>
      <c r="C624" s="17">
        <v>0</v>
      </c>
    </row>
    <row r="625" s="1" customFormat="1" ht="17" customHeight="1" spans="1:3">
      <c r="A625" s="12">
        <v>1030509</v>
      </c>
      <c r="B625" s="15" t="s">
        <v>590</v>
      </c>
      <c r="C625" s="17">
        <v>0</v>
      </c>
    </row>
    <row r="626" s="1" customFormat="1" ht="17" customHeight="1" spans="1:3">
      <c r="A626" s="12">
        <v>10306</v>
      </c>
      <c r="B626" s="15" t="s">
        <v>591</v>
      </c>
      <c r="C626" s="14">
        <f>SUM(C627,C631,C634,C636,C638,C639,C643,C644)</f>
        <v>0</v>
      </c>
    </row>
    <row r="627" s="1" customFormat="1" ht="17" customHeight="1" spans="1:3">
      <c r="A627" s="12">
        <v>1030601</v>
      </c>
      <c r="B627" s="15" t="s">
        <v>592</v>
      </c>
      <c r="C627" s="14">
        <f>SUM(C628:C630)</f>
        <v>0</v>
      </c>
    </row>
    <row r="628" s="1" customFormat="1" ht="17" customHeight="1" spans="1:3">
      <c r="A628" s="12">
        <v>103060101</v>
      </c>
      <c r="B628" s="12" t="s">
        <v>593</v>
      </c>
      <c r="C628" s="17">
        <v>0</v>
      </c>
    </row>
    <row r="629" s="1" customFormat="1" ht="17" customHeight="1" spans="1:3">
      <c r="A629" s="12">
        <v>103060102</v>
      </c>
      <c r="B629" s="12" t="s">
        <v>594</v>
      </c>
      <c r="C629" s="17">
        <v>0</v>
      </c>
    </row>
    <row r="630" s="1" customFormat="1" ht="17" customHeight="1" spans="1:3">
      <c r="A630" s="12">
        <v>103060199</v>
      </c>
      <c r="B630" s="12" t="s">
        <v>595</v>
      </c>
      <c r="C630" s="17">
        <v>0</v>
      </c>
    </row>
    <row r="631" s="1" customFormat="1" ht="17" customHeight="1" spans="1:3">
      <c r="A631" s="12">
        <v>1030602</v>
      </c>
      <c r="B631" s="15" t="s">
        <v>596</v>
      </c>
      <c r="C631" s="14">
        <f>SUM(C632:C633)</f>
        <v>0</v>
      </c>
    </row>
    <row r="632" s="1" customFormat="1" ht="17" customHeight="1" spans="1:3">
      <c r="A632" s="12">
        <v>103060201</v>
      </c>
      <c r="B632" s="12" t="s">
        <v>597</v>
      </c>
      <c r="C632" s="17">
        <v>0</v>
      </c>
    </row>
    <row r="633" s="1" customFormat="1" ht="17" customHeight="1" spans="1:3">
      <c r="A633" s="12">
        <v>103060299</v>
      </c>
      <c r="B633" s="12" t="s">
        <v>598</v>
      </c>
      <c r="C633" s="17">
        <v>0</v>
      </c>
    </row>
    <row r="634" s="1" customFormat="1" ht="17" customHeight="1" spans="1:3">
      <c r="A634" s="12">
        <v>1030603</v>
      </c>
      <c r="B634" s="15" t="s">
        <v>599</v>
      </c>
      <c r="C634" s="14">
        <f>C635</f>
        <v>0</v>
      </c>
    </row>
    <row r="635" s="1" customFormat="1" ht="17" customHeight="1" spans="1:3">
      <c r="A635" s="12">
        <v>103060399</v>
      </c>
      <c r="B635" s="12" t="s">
        <v>600</v>
      </c>
      <c r="C635" s="17">
        <v>0</v>
      </c>
    </row>
    <row r="636" s="1" customFormat="1" ht="17" customHeight="1" spans="1:3">
      <c r="A636" s="12">
        <v>1030604</v>
      </c>
      <c r="B636" s="15" t="s">
        <v>601</v>
      </c>
      <c r="C636" s="14">
        <f>C637</f>
        <v>0</v>
      </c>
    </row>
    <row r="637" s="1" customFormat="1" ht="17" customHeight="1" spans="1:3">
      <c r="A637" s="12">
        <v>103060499</v>
      </c>
      <c r="B637" s="12" t="s">
        <v>602</v>
      </c>
      <c r="C637" s="17">
        <v>0</v>
      </c>
    </row>
    <row r="638" s="1" customFormat="1" ht="17" customHeight="1" spans="1:3">
      <c r="A638" s="12">
        <v>1030605</v>
      </c>
      <c r="B638" s="15" t="s">
        <v>603</v>
      </c>
      <c r="C638" s="17">
        <v>0</v>
      </c>
    </row>
    <row r="639" s="1" customFormat="1" ht="17" customHeight="1" spans="1:3">
      <c r="A639" s="12">
        <v>1030606</v>
      </c>
      <c r="B639" s="15" t="s">
        <v>604</v>
      </c>
      <c r="C639" s="14">
        <f>SUM(C640:C642)</f>
        <v>0</v>
      </c>
    </row>
    <row r="640" s="1" customFormat="1" ht="17" customHeight="1" spans="1:3">
      <c r="A640" s="12">
        <v>103060601</v>
      </c>
      <c r="B640" s="12" t="s">
        <v>605</v>
      </c>
      <c r="C640" s="17">
        <v>0</v>
      </c>
    </row>
    <row r="641" s="1" customFormat="1" ht="17" customHeight="1" spans="1:3">
      <c r="A641" s="12">
        <v>103060602</v>
      </c>
      <c r="B641" s="12" t="s">
        <v>606</v>
      </c>
      <c r="C641" s="17">
        <v>0</v>
      </c>
    </row>
    <row r="642" s="1" customFormat="1" ht="17" customHeight="1" spans="1:3">
      <c r="A642" s="12">
        <v>103060699</v>
      </c>
      <c r="B642" s="12" t="s">
        <v>607</v>
      </c>
      <c r="C642" s="17">
        <v>0</v>
      </c>
    </row>
    <row r="643" s="1" customFormat="1" ht="17" customHeight="1" spans="1:3">
      <c r="A643" s="12">
        <v>1030607</v>
      </c>
      <c r="B643" s="15" t="s">
        <v>608</v>
      </c>
      <c r="C643" s="17">
        <v>0</v>
      </c>
    </row>
    <row r="644" s="1" customFormat="1" ht="17" customHeight="1" spans="1:3">
      <c r="A644" s="12">
        <v>1030699</v>
      </c>
      <c r="B644" s="15" t="s">
        <v>609</v>
      </c>
      <c r="C644" s="17">
        <v>0</v>
      </c>
    </row>
    <row r="645" s="1" customFormat="1" ht="17" customHeight="1" spans="1:3">
      <c r="A645" s="12">
        <v>10307</v>
      </c>
      <c r="B645" s="15" t="s">
        <v>610</v>
      </c>
      <c r="C645" s="14">
        <f>SUM(C646,C649,C656:C658,C663,C669:C670,C673,C674,C677:C680,C685:C689,C692:C693)</f>
        <v>3607</v>
      </c>
    </row>
    <row r="646" s="1" customFormat="1" ht="17" customHeight="1" spans="1:3">
      <c r="A646" s="12">
        <v>1030701</v>
      </c>
      <c r="B646" s="15" t="s">
        <v>611</v>
      </c>
      <c r="C646" s="14">
        <f>SUM(C647:C648)</f>
        <v>0</v>
      </c>
    </row>
    <row r="647" s="1" customFormat="1" ht="17" customHeight="1" spans="1:3">
      <c r="A647" s="12">
        <v>103070101</v>
      </c>
      <c r="B647" s="12" t="s">
        <v>612</v>
      </c>
      <c r="C647" s="17">
        <v>0</v>
      </c>
    </row>
    <row r="648" s="1" customFormat="1" ht="17" customHeight="1" spans="1:3">
      <c r="A648" s="12">
        <v>103070102</v>
      </c>
      <c r="B648" s="12" t="s">
        <v>613</v>
      </c>
      <c r="C648" s="17">
        <v>0</v>
      </c>
    </row>
    <row r="649" s="1" customFormat="1" ht="17" customHeight="1" spans="1:3">
      <c r="A649" s="12">
        <v>1030702</v>
      </c>
      <c r="B649" s="15" t="s">
        <v>614</v>
      </c>
      <c r="C649" s="14">
        <f>SUM(C650:C655)</f>
        <v>0</v>
      </c>
    </row>
    <row r="650" s="1" customFormat="1" ht="17" customHeight="1" spans="1:3">
      <c r="A650" s="12">
        <v>103070201</v>
      </c>
      <c r="B650" s="12" t="s">
        <v>615</v>
      </c>
      <c r="C650" s="17">
        <v>0</v>
      </c>
    </row>
    <row r="651" s="1" customFormat="1" ht="17" customHeight="1" spans="1:3">
      <c r="A651" s="12">
        <v>103070202</v>
      </c>
      <c r="B651" s="12" t="s">
        <v>616</v>
      </c>
      <c r="C651" s="17">
        <v>0</v>
      </c>
    </row>
    <row r="652" s="1" customFormat="1" ht="17" customHeight="1" spans="1:3">
      <c r="A652" s="12">
        <v>103070203</v>
      </c>
      <c r="B652" s="12" t="s">
        <v>617</v>
      </c>
      <c r="C652" s="17">
        <v>0</v>
      </c>
    </row>
    <row r="653" s="1" customFormat="1" ht="17" customHeight="1" spans="1:3">
      <c r="A653" s="12">
        <v>103070204</v>
      </c>
      <c r="B653" s="12" t="s">
        <v>618</v>
      </c>
      <c r="C653" s="17">
        <v>0</v>
      </c>
    </row>
    <row r="654" s="1" customFormat="1" ht="17" customHeight="1" spans="1:3">
      <c r="A654" s="12">
        <v>103070205</v>
      </c>
      <c r="B654" s="12" t="s">
        <v>619</v>
      </c>
      <c r="C654" s="17">
        <v>0</v>
      </c>
    </row>
    <row r="655" s="1" customFormat="1" ht="17" customHeight="1" spans="1:3">
      <c r="A655" s="12">
        <v>103070206</v>
      </c>
      <c r="B655" s="12" t="s">
        <v>620</v>
      </c>
      <c r="C655" s="17">
        <v>0</v>
      </c>
    </row>
    <row r="656" s="1" customFormat="1" ht="17" customHeight="1" spans="1:3">
      <c r="A656" s="12">
        <v>1030703</v>
      </c>
      <c r="B656" s="15" t="s">
        <v>621</v>
      </c>
      <c r="C656" s="17">
        <v>0</v>
      </c>
    </row>
    <row r="657" s="1" customFormat="1" ht="17" customHeight="1" spans="1:3">
      <c r="A657" s="12">
        <v>1030704</v>
      </c>
      <c r="B657" s="15" t="s">
        <v>622</v>
      </c>
      <c r="C657" s="17">
        <v>0</v>
      </c>
    </row>
    <row r="658" s="1" customFormat="1" ht="17" customHeight="1" spans="1:3">
      <c r="A658" s="12">
        <v>1030705</v>
      </c>
      <c r="B658" s="15" t="s">
        <v>623</v>
      </c>
      <c r="C658" s="14">
        <f>SUM(C659:C662)</f>
        <v>263</v>
      </c>
    </row>
    <row r="659" s="1" customFormat="1" ht="17" customHeight="1" spans="1:3">
      <c r="A659" s="12">
        <v>103070501</v>
      </c>
      <c r="B659" s="12" t="s">
        <v>624</v>
      </c>
      <c r="C659" s="17">
        <v>73</v>
      </c>
    </row>
    <row r="660" s="1" customFormat="1" ht="17" customHeight="1" spans="1:3">
      <c r="A660" s="12">
        <v>103070502</v>
      </c>
      <c r="B660" s="12" t="s">
        <v>625</v>
      </c>
      <c r="C660" s="17">
        <v>0</v>
      </c>
    </row>
    <row r="661" s="1" customFormat="1" ht="17" customHeight="1" spans="1:3">
      <c r="A661" s="12">
        <v>103070503</v>
      </c>
      <c r="B661" s="12" t="s">
        <v>626</v>
      </c>
      <c r="C661" s="17">
        <v>0</v>
      </c>
    </row>
    <row r="662" s="1" customFormat="1" ht="17" customHeight="1" spans="1:3">
      <c r="A662" s="12">
        <v>103070599</v>
      </c>
      <c r="B662" s="12" t="s">
        <v>627</v>
      </c>
      <c r="C662" s="17">
        <v>190</v>
      </c>
    </row>
    <row r="663" s="1" customFormat="1" ht="17" customHeight="1" spans="1:3">
      <c r="A663" s="12">
        <v>1030706</v>
      </c>
      <c r="B663" s="15" t="s">
        <v>628</v>
      </c>
      <c r="C663" s="14">
        <f>SUM(C664:C668)</f>
        <v>1449</v>
      </c>
    </row>
    <row r="664" s="1" customFormat="1" ht="17" customHeight="1" spans="1:3">
      <c r="A664" s="12">
        <v>103070601</v>
      </c>
      <c r="B664" s="12" t="s">
        <v>629</v>
      </c>
      <c r="C664" s="17">
        <v>451</v>
      </c>
    </row>
    <row r="665" s="1" customFormat="1" ht="17" customHeight="1" spans="1:3">
      <c r="A665" s="12">
        <v>103070602</v>
      </c>
      <c r="B665" s="12" t="s">
        <v>630</v>
      </c>
      <c r="C665" s="17">
        <v>350</v>
      </c>
    </row>
    <row r="666" s="1" customFormat="1" ht="17" customHeight="1" spans="1:3">
      <c r="A666" s="12">
        <v>103070603</v>
      </c>
      <c r="B666" s="12" t="s">
        <v>631</v>
      </c>
      <c r="C666" s="17">
        <v>317</v>
      </c>
    </row>
    <row r="667" s="1" customFormat="1" ht="17" customHeight="1" spans="1:3">
      <c r="A667" s="12">
        <v>103070604</v>
      </c>
      <c r="B667" s="12" t="s">
        <v>632</v>
      </c>
      <c r="C667" s="17">
        <v>331</v>
      </c>
    </row>
    <row r="668" s="1" customFormat="1" ht="17" customHeight="1" spans="1:3">
      <c r="A668" s="12">
        <v>103070699</v>
      </c>
      <c r="B668" s="12" t="s">
        <v>633</v>
      </c>
      <c r="C668" s="17">
        <v>0</v>
      </c>
    </row>
    <row r="669" s="1" customFormat="1" ht="17" customHeight="1" spans="1:3">
      <c r="A669" s="12">
        <v>1030707</v>
      </c>
      <c r="B669" s="15" t="s">
        <v>634</v>
      </c>
      <c r="C669" s="17">
        <v>0</v>
      </c>
    </row>
    <row r="670" s="1" customFormat="1" ht="17" customHeight="1" spans="1:3">
      <c r="A670" s="12">
        <v>1030708</v>
      </c>
      <c r="B670" s="15" t="s">
        <v>635</v>
      </c>
      <c r="C670" s="14">
        <f>SUM(C671:C672)</f>
        <v>0</v>
      </c>
    </row>
    <row r="671" s="1" customFormat="1" ht="17" customHeight="1" spans="1:3">
      <c r="A671" s="12">
        <v>103070801</v>
      </c>
      <c r="B671" s="12" t="s">
        <v>636</v>
      </c>
      <c r="C671" s="17">
        <v>0</v>
      </c>
    </row>
    <row r="672" s="1" customFormat="1" ht="17" customHeight="1" spans="1:3">
      <c r="A672" s="12">
        <v>103070802</v>
      </c>
      <c r="B672" s="12" t="s">
        <v>637</v>
      </c>
      <c r="C672" s="17">
        <v>0</v>
      </c>
    </row>
    <row r="673" s="1" customFormat="1" ht="17" customHeight="1" spans="1:3">
      <c r="A673" s="12">
        <v>1030709</v>
      </c>
      <c r="B673" s="15" t="s">
        <v>638</v>
      </c>
      <c r="C673" s="17">
        <v>0</v>
      </c>
    </row>
    <row r="674" s="1" customFormat="1" ht="17" customHeight="1" spans="1:3">
      <c r="A674" s="12">
        <v>1030710</v>
      </c>
      <c r="B674" s="15" t="s">
        <v>639</v>
      </c>
      <c r="C674" s="14">
        <f>C675+C676</f>
        <v>0</v>
      </c>
    </row>
    <row r="675" s="1" customFormat="1" ht="17" customHeight="1" spans="1:3">
      <c r="A675" s="12">
        <v>103071001</v>
      </c>
      <c r="B675" s="12" t="s">
        <v>640</v>
      </c>
      <c r="C675" s="17">
        <v>0</v>
      </c>
    </row>
    <row r="676" s="1" customFormat="1" ht="17" customHeight="1" spans="1:3">
      <c r="A676" s="12">
        <v>103071002</v>
      </c>
      <c r="B676" s="12" t="s">
        <v>641</v>
      </c>
      <c r="C676" s="17">
        <v>0</v>
      </c>
    </row>
    <row r="677" s="1" customFormat="1" ht="17" customHeight="1" spans="1:3">
      <c r="A677" s="12">
        <v>1030711</v>
      </c>
      <c r="B677" s="15" t="s">
        <v>642</v>
      </c>
      <c r="C677" s="17">
        <v>0</v>
      </c>
    </row>
    <row r="678" s="1" customFormat="1" ht="17" customHeight="1" spans="1:3">
      <c r="A678" s="12">
        <v>1030712</v>
      </c>
      <c r="B678" s="15" t="s">
        <v>643</v>
      </c>
      <c r="C678" s="17">
        <v>0</v>
      </c>
    </row>
    <row r="679" s="1" customFormat="1" ht="17" customHeight="1" spans="1:3">
      <c r="A679" s="12">
        <v>1030713</v>
      </c>
      <c r="B679" s="15" t="s">
        <v>644</v>
      </c>
      <c r="C679" s="17">
        <v>0</v>
      </c>
    </row>
    <row r="680" s="1" customFormat="1" ht="17" customHeight="1" spans="1:3">
      <c r="A680" s="12">
        <v>1030714</v>
      </c>
      <c r="B680" s="15" t="s">
        <v>645</v>
      </c>
      <c r="C680" s="14">
        <f>SUM(C681:C684)</f>
        <v>165</v>
      </c>
    </row>
    <row r="681" s="1" customFormat="1" ht="17" customHeight="1" spans="1:3">
      <c r="A681" s="12">
        <v>103071401</v>
      </c>
      <c r="B681" s="12" t="s">
        <v>646</v>
      </c>
      <c r="C681" s="17">
        <v>0</v>
      </c>
    </row>
    <row r="682" s="1" customFormat="1" ht="17" customHeight="1" spans="1:3">
      <c r="A682" s="12">
        <v>103071402</v>
      </c>
      <c r="B682" s="12" t="s">
        <v>647</v>
      </c>
      <c r="C682" s="17">
        <v>0</v>
      </c>
    </row>
    <row r="683" s="1" customFormat="1" ht="17" customHeight="1" spans="1:3">
      <c r="A683" s="12">
        <v>103071404</v>
      </c>
      <c r="B683" s="12" t="s">
        <v>648</v>
      </c>
      <c r="C683" s="17">
        <v>165</v>
      </c>
    </row>
    <row r="684" s="1" customFormat="1" ht="17" customHeight="1" spans="1:3">
      <c r="A684" s="12">
        <v>103071405</v>
      </c>
      <c r="B684" s="12" t="s">
        <v>649</v>
      </c>
      <c r="C684" s="17">
        <v>0</v>
      </c>
    </row>
    <row r="685" s="1" customFormat="1" ht="17" customHeight="1" spans="1:3">
      <c r="A685" s="12">
        <v>1030715</v>
      </c>
      <c r="B685" s="15" t="s">
        <v>650</v>
      </c>
      <c r="C685" s="17">
        <v>0</v>
      </c>
    </row>
    <row r="686" s="1" customFormat="1" ht="17" customHeight="1" spans="1:3">
      <c r="A686" s="12">
        <v>1030716</v>
      </c>
      <c r="B686" s="15" t="s">
        <v>651</v>
      </c>
      <c r="C686" s="17">
        <v>0</v>
      </c>
    </row>
    <row r="687" s="1" customFormat="1" ht="17" customHeight="1" spans="1:3">
      <c r="A687" s="12">
        <v>1030717</v>
      </c>
      <c r="B687" s="15" t="s">
        <v>652</v>
      </c>
      <c r="C687" s="17">
        <v>0</v>
      </c>
    </row>
    <row r="688" s="1" customFormat="1" ht="17" customHeight="1" spans="1:3">
      <c r="A688" s="12">
        <v>1030718</v>
      </c>
      <c r="B688" s="15" t="s">
        <v>653</v>
      </c>
      <c r="C688" s="17">
        <v>0</v>
      </c>
    </row>
    <row r="689" s="1" customFormat="1" ht="17" customHeight="1" spans="1:3">
      <c r="A689" s="12">
        <v>1030719</v>
      </c>
      <c r="B689" s="15" t="s">
        <v>654</v>
      </c>
      <c r="C689" s="14">
        <f>C690+C691</f>
        <v>207</v>
      </c>
    </row>
    <row r="690" s="1" customFormat="1" ht="17" customHeight="1" spans="1:3">
      <c r="A690" s="12">
        <v>103071901</v>
      </c>
      <c r="B690" s="12" t="s">
        <v>655</v>
      </c>
      <c r="C690" s="17">
        <v>0</v>
      </c>
    </row>
    <row r="691" s="1" customFormat="1" ht="17" customHeight="1" spans="1:3">
      <c r="A691" s="12">
        <v>103071999</v>
      </c>
      <c r="B691" s="12" t="s">
        <v>656</v>
      </c>
      <c r="C691" s="17">
        <v>207</v>
      </c>
    </row>
    <row r="692" s="1" customFormat="1" ht="17" customHeight="1" spans="1:3">
      <c r="A692" s="12">
        <v>1030720</v>
      </c>
      <c r="B692" s="15" t="s">
        <v>657</v>
      </c>
      <c r="C692" s="17">
        <v>0</v>
      </c>
    </row>
    <row r="693" s="1" customFormat="1" ht="17" customHeight="1" spans="1:3">
      <c r="A693" s="12">
        <v>1030799</v>
      </c>
      <c r="B693" s="15" t="s">
        <v>658</v>
      </c>
      <c r="C693" s="17">
        <v>1523</v>
      </c>
    </row>
    <row r="694" s="1" customFormat="1" ht="17" customHeight="1" spans="1:3">
      <c r="A694" s="12">
        <v>10308</v>
      </c>
      <c r="B694" s="15" t="s">
        <v>659</v>
      </c>
      <c r="C694" s="14">
        <f>C695+C696</f>
        <v>0</v>
      </c>
    </row>
    <row r="695" s="1" customFormat="1" ht="17" customHeight="1" spans="1:3">
      <c r="A695" s="12">
        <v>1030801</v>
      </c>
      <c r="B695" s="15" t="s">
        <v>660</v>
      </c>
      <c r="C695" s="17">
        <v>0</v>
      </c>
    </row>
    <row r="696" s="1" customFormat="1" ht="17" customHeight="1" spans="1:3">
      <c r="A696" s="12">
        <v>1030802</v>
      </c>
      <c r="B696" s="15" t="s">
        <v>661</v>
      </c>
      <c r="C696" s="17">
        <v>0</v>
      </c>
    </row>
    <row r="697" s="1" customFormat="1" ht="17" customHeight="1" spans="1:3">
      <c r="A697" s="12">
        <v>10309</v>
      </c>
      <c r="B697" s="15" t="s">
        <v>662</v>
      </c>
      <c r="C697" s="14">
        <f>SUM(C698:C702)</f>
        <v>1086</v>
      </c>
    </row>
    <row r="698" s="1" customFormat="1" ht="17" customHeight="1" spans="1:3">
      <c r="A698" s="12">
        <v>1030901</v>
      </c>
      <c r="B698" s="15" t="s">
        <v>663</v>
      </c>
      <c r="C698" s="17">
        <v>66</v>
      </c>
    </row>
    <row r="699" s="1" customFormat="1" ht="17" customHeight="1" spans="1:3">
      <c r="A699" s="12">
        <v>1030902</v>
      </c>
      <c r="B699" s="15" t="s">
        <v>664</v>
      </c>
      <c r="C699" s="17">
        <v>1020</v>
      </c>
    </row>
    <row r="700" s="1" customFormat="1" ht="17" customHeight="1" spans="1:3">
      <c r="A700" s="12">
        <v>1030903</v>
      </c>
      <c r="B700" s="15" t="s">
        <v>665</v>
      </c>
      <c r="C700" s="17">
        <v>0</v>
      </c>
    </row>
    <row r="701" s="1" customFormat="1" ht="17" customHeight="1" spans="1:3">
      <c r="A701" s="12">
        <v>1030904</v>
      </c>
      <c r="B701" s="15" t="s">
        <v>666</v>
      </c>
      <c r="C701" s="17">
        <v>0</v>
      </c>
    </row>
    <row r="702" s="1" customFormat="1" ht="17" customHeight="1" spans="1:3">
      <c r="A702" s="12">
        <v>1030999</v>
      </c>
      <c r="B702" s="15" t="s">
        <v>667</v>
      </c>
      <c r="C702" s="17">
        <v>0</v>
      </c>
    </row>
    <row r="703" s="1" customFormat="1" ht="17" customHeight="1" spans="1:3">
      <c r="A703" s="12">
        <v>10399</v>
      </c>
      <c r="B703" s="15" t="s">
        <v>668</v>
      </c>
      <c r="C703" s="14">
        <f>SUM(C704:C710)</f>
        <v>13385</v>
      </c>
    </row>
    <row r="704" s="1" customFormat="1" ht="17" customHeight="1" spans="1:3">
      <c r="A704" s="12">
        <v>1039904</v>
      </c>
      <c r="B704" s="15" t="s">
        <v>669</v>
      </c>
      <c r="C704" s="17">
        <v>0</v>
      </c>
    </row>
    <row r="705" s="1" customFormat="1" ht="17" customHeight="1" spans="1:3">
      <c r="A705" s="12">
        <v>1039907</v>
      </c>
      <c r="B705" s="15" t="s">
        <v>670</v>
      </c>
      <c r="C705" s="17">
        <v>0</v>
      </c>
    </row>
    <row r="706" s="1" customFormat="1" ht="17" customHeight="1" spans="1:3">
      <c r="A706" s="12">
        <v>1039908</v>
      </c>
      <c r="B706" s="15" t="s">
        <v>671</v>
      </c>
      <c r="C706" s="17">
        <v>0</v>
      </c>
    </row>
    <row r="707" s="1" customFormat="1" ht="17" customHeight="1" spans="1:3">
      <c r="A707" s="12">
        <v>1039912</v>
      </c>
      <c r="B707" s="15" t="s">
        <v>672</v>
      </c>
      <c r="C707" s="17">
        <v>0</v>
      </c>
    </row>
    <row r="708" s="1" customFormat="1" ht="17" customHeight="1" spans="1:3">
      <c r="A708" s="12">
        <v>1039913</v>
      </c>
      <c r="B708" s="15" t="s">
        <v>673</v>
      </c>
      <c r="C708" s="17">
        <v>0</v>
      </c>
    </row>
    <row r="709" s="1" customFormat="1" ht="17" customHeight="1" spans="1:3">
      <c r="A709" s="12">
        <v>1039914</v>
      </c>
      <c r="B709" s="15" t="s">
        <v>674</v>
      </c>
      <c r="C709" s="17">
        <v>0</v>
      </c>
    </row>
    <row r="710" s="1" customFormat="1" ht="17" customHeight="1" spans="1:3">
      <c r="A710" s="12">
        <v>1039999</v>
      </c>
      <c r="B710" s="15" t="s">
        <v>675</v>
      </c>
      <c r="C710" s="17">
        <v>13385</v>
      </c>
    </row>
    <row r="711" s="1" customFormat="1" ht="17" customHeight="1"/>
  </sheetData>
  <mergeCells count="3">
    <mergeCell ref="A1:C1"/>
    <mergeCell ref="A2:C2"/>
    <mergeCell ref="A3:C3"/>
  </mergeCells>
  <printOptions gridLines="1"/>
  <pageMargins left="0.75" right="0.75" top="1" bottom="1" header="0.5" footer="0.5"/>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78"/>
  <sheetViews>
    <sheetView showGridLines="0" showZeros="0" workbookViewId="0">
      <selection activeCell="A1" sqref="A1:C1"/>
    </sheetView>
  </sheetViews>
  <sheetFormatPr defaultColWidth="9.15" defaultRowHeight="14.25" outlineLevelCol="2"/>
  <cols>
    <col min="1" max="1" width="9.86666666666667" style="1" customWidth="1"/>
    <col min="2" max="2" width="54.2333333333333" style="1" customWidth="1"/>
    <col min="3" max="3" width="26" style="1" customWidth="1"/>
    <col min="4" max="16384" width="9.15" style="4" customWidth="1"/>
  </cols>
  <sheetData>
    <row r="1" s="1" customFormat="1" ht="34" customHeight="1" spans="1:3">
      <c r="A1" s="5" t="s">
        <v>676</v>
      </c>
      <c r="B1" s="5"/>
      <c r="C1" s="5"/>
    </row>
    <row r="2" s="1" customFormat="1" ht="17" customHeight="1" spans="1:3">
      <c r="A2" s="6" t="s">
        <v>677</v>
      </c>
      <c r="B2" s="6"/>
      <c r="C2" s="6"/>
    </row>
    <row r="3" s="1" customFormat="1" ht="17" customHeight="1" spans="1:3">
      <c r="A3" s="6" t="s">
        <v>678</v>
      </c>
      <c r="B3" s="6"/>
      <c r="C3" s="6"/>
    </row>
    <row r="4" s="1" customFormat="1" ht="17.25" customHeight="1" spans="1:3">
      <c r="A4" s="13" t="s">
        <v>3</v>
      </c>
      <c r="B4" s="13" t="s">
        <v>4</v>
      </c>
      <c r="C4" s="13" t="s">
        <v>5</v>
      </c>
    </row>
    <row r="5" s="1" customFormat="1" ht="17" customHeight="1" spans="1:3">
      <c r="A5" s="12"/>
      <c r="B5" s="13" t="s">
        <v>679</v>
      </c>
      <c r="C5" s="14">
        <f>SUM(C6,C251,C290,C309,C398,C453,C509,C565,C683,C754,C833,C856,C981,C1045,C1111,C1131,C1160,C1170,C1235,C1253,C1306,C1363,C1366,C1374)</f>
        <v>334540</v>
      </c>
    </row>
    <row r="6" s="1" customFormat="1" ht="17" customHeight="1" spans="1:3">
      <c r="A6" s="12">
        <v>201</v>
      </c>
      <c r="B6" s="15" t="s">
        <v>680</v>
      </c>
      <c r="C6" s="14">
        <f>SUM(C7+C19+C28+C39+C50+C61+C72+C84+C93+C106+C116+C125+C136+C150+C157+C165+C171+C178+C185+C192+C199+C205+C213+C219+C225+C231+C248)</f>
        <v>31402</v>
      </c>
    </row>
    <row r="7" s="1" customFormat="1" ht="17" customHeight="1" spans="1:3">
      <c r="A7" s="12">
        <v>20101</v>
      </c>
      <c r="B7" s="15" t="s">
        <v>681</v>
      </c>
      <c r="C7" s="14">
        <f>SUM(C8:C18)</f>
        <v>1116</v>
      </c>
    </row>
    <row r="8" s="1" customFormat="1" ht="17" customHeight="1" spans="1:3">
      <c r="A8" s="12">
        <v>2010101</v>
      </c>
      <c r="B8" s="12" t="s">
        <v>682</v>
      </c>
      <c r="C8" s="16">
        <v>450</v>
      </c>
    </row>
    <row r="9" s="1" customFormat="1" ht="17" customHeight="1" spans="1:3">
      <c r="A9" s="12">
        <v>2010102</v>
      </c>
      <c r="B9" s="12" t="s">
        <v>683</v>
      </c>
      <c r="C9" s="16">
        <v>300</v>
      </c>
    </row>
    <row r="10" s="1" customFormat="1" ht="17" customHeight="1" spans="1:3">
      <c r="A10" s="12">
        <v>2010103</v>
      </c>
      <c r="B10" s="12" t="s">
        <v>684</v>
      </c>
      <c r="C10" s="16">
        <v>0</v>
      </c>
    </row>
    <row r="11" s="1" customFormat="1" ht="17" customHeight="1" spans="1:3">
      <c r="A11" s="12">
        <v>2010104</v>
      </c>
      <c r="B11" s="12" t="s">
        <v>685</v>
      </c>
      <c r="C11" s="16">
        <v>0</v>
      </c>
    </row>
    <row r="12" s="1" customFormat="1" ht="17" customHeight="1" spans="1:3">
      <c r="A12" s="12">
        <v>2010105</v>
      </c>
      <c r="B12" s="12" t="s">
        <v>686</v>
      </c>
      <c r="C12" s="16">
        <v>0</v>
      </c>
    </row>
    <row r="13" s="1" customFormat="1" ht="17" customHeight="1" spans="1:3">
      <c r="A13" s="12">
        <v>2010106</v>
      </c>
      <c r="B13" s="12" t="s">
        <v>687</v>
      </c>
      <c r="C13" s="16">
        <v>0</v>
      </c>
    </row>
    <row r="14" s="1" customFormat="1" ht="17" customHeight="1" spans="1:3">
      <c r="A14" s="12">
        <v>2010107</v>
      </c>
      <c r="B14" s="12" t="s">
        <v>688</v>
      </c>
      <c r="C14" s="16">
        <v>0</v>
      </c>
    </row>
    <row r="15" s="1" customFormat="1" ht="17" customHeight="1" spans="1:3">
      <c r="A15" s="12">
        <v>2010108</v>
      </c>
      <c r="B15" s="12" t="s">
        <v>689</v>
      </c>
      <c r="C15" s="16">
        <v>0</v>
      </c>
    </row>
    <row r="16" s="1" customFormat="1" ht="17" customHeight="1" spans="1:3">
      <c r="A16" s="12">
        <v>2010109</v>
      </c>
      <c r="B16" s="12" t="s">
        <v>690</v>
      </c>
      <c r="C16" s="16">
        <v>0</v>
      </c>
    </row>
    <row r="17" s="1" customFormat="1" ht="17" customHeight="1" spans="1:3">
      <c r="A17" s="12">
        <v>2010150</v>
      </c>
      <c r="B17" s="12" t="s">
        <v>691</v>
      </c>
      <c r="C17" s="16">
        <v>0</v>
      </c>
    </row>
    <row r="18" s="1" customFormat="1" ht="17" customHeight="1" spans="1:3">
      <c r="A18" s="12">
        <v>2010199</v>
      </c>
      <c r="B18" s="12" t="s">
        <v>692</v>
      </c>
      <c r="C18" s="16">
        <v>366</v>
      </c>
    </row>
    <row r="19" s="1" customFormat="1" ht="17" customHeight="1" spans="1:3">
      <c r="A19" s="12">
        <v>20102</v>
      </c>
      <c r="B19" s="15" t="s">
        <v>693</v>
      </c>
      <c r="C19" s="14">
        <f>SUM(C20:C27)</f>
        <v>643</v>
      </c>
    </row>
    <row r="20" s="1" customFormat="1" ht="17" customHeight="1" spans="1:3">
      <c r="A20" s="12">
        <v>2010201</v>
      </c>
      <c r="B20" s="12" t="s">
        <v>682</v>
      </c>
      <c r="C20" s="16">
        <v>388</v>
      </c>
    </row>
    <row r="21" s="1" customFormat="1" ht="17" customHeight="1" spans="1:3">
      <c r="A21" s="12">
        <v>2010202</v>
      </c>
      <c r="B21" s="12" t="s">
        <v>683</v>
      </c>
      <c r="C21" s="16">
        <v>0</v>
      </c>
    </row>
    <row r="22" s="1" customFormat="1" ht="17" customHeight="1" spans="1:3">
      <c r="A22" s="12">
        <v>2010203</v>
      </c>
      <c r="B22" s="12" t="s">
        <v>684</v>
      </c>
      <c r="C22" s="16">
        <v>0</v>
      </c>
    </row>
    <row r="23" s="1" customFormat="1" ht="17" customHeight="1" spans="1:3">
      <c r="A23" s="12">
        <v>2010204</v>
      </c>
      <c r="B23" s="12" t="s">
        <v>694</v>
      </c>
      <c r="C23" s="16">
        <v>34</v>
      </c>
    </row>
    <row r="24" s="1" customFormat="1" ht="17" customHeight="1" spans="1:3">
      <c r="A24" s="12">
        <v>2010205</v>
      </c>
      <c r="B24" s="12" t="s">
        <v>695</v>
      </c>
      <c r="C24" s="16">
        <v>0</v>
      </c>
    </row>
    <row r="25" s="1" customFormat="1" ht="17" customHeight="1" spans="1:3">
      <c r="A25" s="12">
        <v>2010206</v>
      </c>
      <c r="B25" s="12" t="s">
        <v>696</v>
      </c>
      <c r="C25" s="16">
        <v>0</v>
      </c>
    </row>
    <row r="26" s="1" customFormat="1" ht="17" customHeight="1" spans="1:3">
      <c r="A26" s="12">
        <v>2010250</v>
      </c>
      <c r="B26" s="12" t="s">
        <v>691</v>
      </c>
      <c r="C26" s="16">
        <v>0</v>
      </c>
    </row>
    <row r="27" s="1" customFormat="1" ht="17" customHeight="1" spans="1:3">
      <c r="A27" s="12">
        <v>2010299</v>
      </c>
      <c r="B27" s="12" t="s">
        <v>697</v>
      </c>
      <c r="C27" s="16">
        <v>221</v>
      </c>
    </row>
    <row r="28" s="1" customFormat="1" ht="17" customHeight="1" spans="1:3">
      <c r="A28" s="12">
        <v>20103</v>
      </c>
      <c r="B28" s="15" t="s">
        <v>698</v>
      </c>
      <c r="C28" s="14">
        <f>SUM(C29:C38)</f>
        <v>9701</v>
      </c>
    </row>
    <row r="29" s="1" customFormat="1" ht="17" customHeight="1" spans="1:3">
      <c r="A29" s="12">
        <v>2010301</v>
      </c>
      <c r="B29" s="12" t="s">
        <v>682</v>
      </c>
      <c r="C29" s="16">
        <v>5568</v>
      </c>
    </row>
    <row r="30" s="1" customFormat="1" ht="17" customHeight="1" spans="1:3">
      <c r="A30" s="12">
        <v>2010302</v>
      </c>
      <c r="B30" s="12" t="s">
        <v>683</v>
      </c>
      <c r="C30" s="16">
        <v>196</v>
      </c>
    </row>
    <row r="31" s="1" customFormat="1" ht="17" customHeight="1" spans="1:3">
      <c r="A31" s="12">
        <v>2010303</v>
      </c>
      <c r="B31" s="12" t="s">
        <v>684</v>
      </c>
      <c r="C31" s="16">
        <v>0</v>
      </c>
    </row>
    <row r="32" s="1" customFormat="1" ht="17" customHeight="1" spans="1:3">
      <c r="A32" s="12">
        <v>2010304</v>
      </c>
      <c r="B32" s="12" t="s">
        <v>699</v>
      </c>
      <c r="C32" s="16">
        <v>0</v>
      </c>
    </row>
    <row r="33" s="1" customFormat="1" ht="17" customHeight="1" spans="1:3">
      <c r="A33" s="12">
        <v>2010305</v>
      </c>
      <c r="B33" s="12" t="s">
        <v>700</v>
      </c>
      <c r="C33" s="16">
        <v>0</v>
      </c>
    </row>
    <row r="34" s="1" customFormat="1" ht="17" customHeight="1" spans="1:3">
      <c r="A34" s="12">
        <v>2010306</v>
      </c>
      <c r="B34" s="12" t="s">
        <v>701</v>
      </c>
      <c r="C34" s="16">
        <v>0</v>
      </c>
    </row>
    <row r="35" s="1" customFormat="1" ht="17" customHeight="1" spans="1:3">
      <c r="A35" s="12">
        <v>2010308</v>
      </c>
      <c r="B35" s="12" t="s">
        <v>702</v>
      </c>
      <c r="C35" s="16">
        <v>249</v>
      </c>
    </row>
    <row r="36" s="1" customFormat="1" ht="17" customHeight="1" spans="1:3">
      <c r="A36" s="12">
        <v>2010309</v>
      </c>
      <c r="B36" s="12" t="s">
        <v>703</v>
      </c>
      <c r="C36" s="16">
        <v>0</v>
      </c>
    </row>
    <row r="37" s="1" customFormat="1" ht="17" customHeight="1" spans="1:3">
      <c r="A37" s="12">
        <v>2010350</v>
      </c>
      <c r="B37" s="12" t="s">
        <v>691</v>
      </c>
      <c r="C37" s="16">
        <v>0</v>
      </c>
    </row>
    <row r="38" s="1" customFormat="1" ht="17" customHeight="1" spans="1:3">
      <c r="A38" s="12">
        <v>2010399</v>
      </c>
      <c r="B38" s="12" t="s">
        <v>704</v>
      </c>
      <c r="C38" s="16">
        <v>3688</v>
      </c>
    </row>
    <row r="39" s="1" customFormat="1" ht="17" customHeight="1" spans="1:3">
      <c r="A39" s="12">
        <v>20104</v>
      </c>
      <c r="B39" s="15" t="s">
        <v>705</v>
      </c>
      <c r="C39" s="14">
        <f>SUM(C40:C49)</f>
        <v>818</v>
      </c>
    </row>
    <row r="40" s="1" customFormat="1" ht="17" customHeight="1" spans="1:3">
      <c r="A40" s="12">
        <v>2010401</v>
      </c>
      <c r="B40" s="12" t="s">
        <v>682</v>
      </c>
      <c r="C40" s="16">
        <v>476</v>
      </c>
    </row>
    <row r="41" s="1" customFormat="1" ht="17" customHeight="1" spans="1:3">
      <c r="A41" s="12">
        <v>2010402</v>
      </c>
      <c r="B41" s="12" t="s">
        <v>683</v>
      </c>
      <c r="C41" s="16">
        <v>157</v>
      </c>
    </row>
    <row r="42" s="1" customFormat="1" ht="17" customHeight="1" spans="1:3">
      <c r="A42" s="12">
        <v>2010403</v>
      </c>
      <c r="B42" s="12" t="s">
        <v>684</v>
      </c>
      <c r="C42" s="16">
        <v>0</v>
      </c>
    </row>
    <row r="43" s="1" customFormat="1" ht="17" customHeight="1" spans="1:3">
      <c r="A43" s="12">
        <v>2010404</v>
      </c>
      <c r="B43" s="12" t="s">
        <v>706</v>
      </c>
      <c r="C43" s="16">
        <v>0</v>
      </c>
    </row>
    <row r="44" s="1" customFormat="1" ht="17" customHeight="1" spans="1:3">
      <c r="A44" s="12">
        <v>2010405</v>
      </c>
      <c r="B44" s="12" t="s">
        <v>707</v>
      </c>
      <c r="C44" s="16">
        <v>170</v>
      </c>
    </row>
    <row r="45" s="1" customFormat="1" ht="17" customHeight="1" spans="1:3">
      <c r="A45" s="12">
        <v>2010406</v>
      </c>
      <c r="B45" s="12" t="s">
        <v>708</v>
      </c>
      <c r="C45" s="16">
        <v>0</v>
      </c>
    </row>
    <row r="46" s="1" customFormat="1" ht="17" customHeight="1" spans="1:3">
      <c r="A46" s="12">
        <v>2010407</v>
      </c>
      <c r="B46" s="12" t="s">
        <v>709</v>
      </c>
      <c r="C46" s="16">
        <v>0</v>
      </c>
    </row>
    <row r="47" s="1" customFormat="1" ht="17" customHeight="1" spans="1:3">
      <c r="A47" s="12">
        <v>2010408</v>
      </c>
      <c r="B47" s="12" t="s">
        <v>710</v>
      </c>
      <c r="C47" s="16">
        <v>0</v>
      </c>
    </row>
    <row r="48" s="1" customFormat="1" ht="17" customHeight="1" spans="1:3">
      <c r="A48" s="12">
        <v>2010450</v>
      </c>
      <c r="B48" s="12" t="s">
        <v>691</v>
      </c>
      <c r="C48" s="16">
        <v>0</v>
      </c>
    </row>
    <row r="49" s="1" customFormat="1" ht="17" customHeight="1" spans="1:3">
      <c r="A49" s="12">
        <v>2010499</v>
      </c>
      <c r="B49" s="12" t="s">
        <v>711</v>
      </c>
      <c r="C49" s="16">
        <v>15</v>
      </c>
    </row>
    <row r="50" s="1" customFormat="1" ht="17" customHeight="1" spans="1:3">
      <c r="A50" s="12">
        <v>20105</v>
      </c>
      <c r="B50" s="15" t="s">
        <v>712</v>
      </c>
      <c r="C50" s="14">
        <f>SUM(C51:C60)</f>
        <v>281</v>
      </c>
    </row>
    <row r="51" s="1" customFormat="1" ht="17" customHeight="1" spans="1:3">
      <c r="A51" s="12">
        <v>2010501</v>
      </c>
      <c r="B51" s="12" t="s">
        <v>682</v>
      </c>
      <c r="C51" s="16">
        <v>135</v>
      </c>
    </row>
    <row r="52" s="1" customFormat="1" ht="17" customHeight="1" spans="1:3">
      <c r="A52" s="12">
        <v>2010502</v>
      </c>
      <c r="B52" s="12" t="s">
        <v>683</v>
      </c>
      <c r="C52" s="16">
        <v>92</v>
      </c>
    </row>
    <row r="53" s="1" customFormat="1" ht="17" customHeight="1" spans="1:3">
      <c r="A53" s="12">
        <v>2010503</v>
      </c>
      <c r="B53" s="12" t="s">
        <v>684</v>
      </c>
      <c r="C53" s="16">
        <v>0</v>
      </c>
    </row>
    <row r="54" s="1" customFormat="1" ht="17" customHeight="1" spans="1:3">
      <c r="A54" s="12">
        <v>2010504</v>
      </c>
      <c r="B54" s="12" t="s">
        <v>713</v>
      </c>
      <c r="C54" s="16">
        <v>0</v>
      </c>
    </row>
    <row r="55" s="1" customFormat="1" ht="17" customHeight="1" spans="1:3">
      <c r="A55" s="12">
        <v>2010505</v>
      </c>
      <c r="B55" s="12" t="s">
        <v>714</v>
      </c>
      <c r="C55" s="16">
        <v>0</v>
      </c>
    </row>
    <row r="56" s="1" customFormat="1" ht="17" customHeight="1" spans="1:3">
      <c r="A56" s="12">
        <v>2010506</v>
      </c>
      <c r="B56" s="12" t="s">
        <v>715</v>
      </c>
      <c r="C56" s="16">
        <v>0</v>
      </c>
    </row>
    <row r="57" s="1" customFormat="1" ht="17" customHeight="1" spans="1:3">
      <c r="A57" s="12">
        <v>2010507</v>
      </c>
      <c r="B57" s="12" t="s">
        <v>716</v>
      </c>
      <c r="C57" s="16">
        <v>54</v>
      </c>
    </row>
    <row r="58" s="1" customFormat="1" ht="17" customHeight="1" spans="1:3">
      <c r="A58" s="12">
        <v>2010508</v>
      </c>
      <c r="B58" s="12" t="s">
        <v>717</v>
      </c>
      <c r="C58" s="16">
        <v>0</v>
      </c>
    </row>
    <row r="59" s="1" customFormat="1" ht="17" customHeight="1" spans="1:3">
      <c r="A59" s="12">
        <v>2010550</v>
      </c>
      <c r="B59" s="12" t="s">
        <v>691</v>
      </c>
      <c r="C59" s="16">
        <v>0</v>
      </c>
    </row>
    <row r="60" s="1" customFormat="1" ht="17" customHeight="1" spans="1:3">
      <c r="A60" s="12">
        <v>2010599</v>
      </c>
      <c r="B60" s="12" t="s">
        <v>718</v>
      </c>
      <c r="C60" s="16">
        <v>0</v>
      </c>
    </row>
    <row r="61" s="1" customFormat="1" ht="17" customHeight="1" spans="1:3">
      <c r="A61" s="12">
        <v>20106</v>
      </c>
      <c r="B61" s="15" t="s">
        <v>719</v>
      </c>
      <c r="C61" s="14">
        <f>SUM(C62:C71)</f>
        <v>3266</v>
      </c>
    </row>
    <row r="62" s="1" customFormat="1" ht="17" customHeight="1" spans="1:3">
      <c r="A62" s="12">
        <v>2010601</v>
      </c>
      <c r="B62" s="12" t="s">
        <v>682</v>
      </c>
      <c r="C62" s="16">
        <v>1571</v>
      </c>
    </row>
    <row r="63" s="1" customFormat="1" ht="17" customHeight="1" spans="1:3">
      <c r="A63" s="12">
        <v>2010602</v>
      </c>
      <c r="B63" s="12" t="s">
        <v>683</v>
      </c>
      <c r="C63" s="16">
        <v>0</v>
      </c>
    </row>
    <row r="64" s="1" customFormat="1" ht="17" customHeight="1" spans="1:3">
      <c r="A64" s="12">
        <v>2010603</v>
      </c>
      <c r="B64" s="12" t="s">
        <v>684</v>
      </c>
      <c r="C64" s="16">
        <v>0</v>
      </c>
    </row>
    <row r="65" s="1" customFormat="1" ht="17" customHeight="1" spans="1:3">
      <c r="A65" s="12">
        <v>2010604</v>
      </c>
      <c r="B65" s="12" t="s">
        <v>720</v>
      </c>
      <c r="C65" s="16">
        <v>0</v>
      </c>
    </row>
    <row r="66" s="1" customFormat="1" ht="17" customHeight="1" spans="1:3">
      <c r="A66" s="12">
        <v>2010605</v>
      </c>
      <c r="B66" s="12" t="s">
        <v>721</v>
      </c>
      <c r="C66" s="16">
        <v>0</v>
      </c>
    </row>
    <row r="67" s="1" customFormat="1" ht="17" customHeight="1" spans="1:3">
      <c r="A67" s="12">
        <v>2010606</v>
      </c>
      <c r="B67" s="12" t="s">
        <v>722</v>
      </c>
      <c r="C67" s="16">
        <v>0</v>
      </c>
    </row>
    <row r="68" s="1" customFormat="1" ht="17" customHeight="1" spans="1:3">
      <c r="A68" s="12">
        <v>2010607</v>
      </c>
      <c r="B68" s="12" t="s">
        <v>723</v>
      </c>
      <c r="C68" s="16">
        <v>0</v>
      </c>
    </row>
    <row r="69" s="1" customFormat="1" ht="17" customHeight="1" spans="1:3">
      <c r="A69" s="12">
        <v>2010608</v>
      </c>
      <c r="B69" s="12" t="s">
        <v>724</v>
      </c>
      <c r="C69" s="16">
        <v>255</v>
      </c>
    </row>
    <row r="70" s="1" customFormat="1" ht="17" customHeight="1" spans="1:3">
      <c r="A70" s="12">
        <v>2010650</v>
      </c>
      <c r="B70" s="12" t="s">
        <v>691</v>
      </c>
      <c r="C70" s="16">
        <v>154</v>
      </c>
    </row>
    <row r="71" s="1" customFormat="1" ht="17" customHeight="1" spans="1:3">
      <c r="A71" s="12">
        <v>2010699</v>
      </c>
      <c r="B71" s="12" t="s">
        <v>725</v>
      </c>
      <c r="C71" s="16">
        <v>1286</v>
      </c>
    </row>
    <row r="72" s="1" customFormat="1" ht="17" customHeight="1" spans="1:3">
      <c r="A72" s="12">
        <v>20107</v>
      </c>
      <c r="B72" s="15" t="s">
        <v>726</v>
      </c>
      <c r="C72" s="14">
        <f>SUM(C73:C83)</f>
        <v>0</v>
      </c>
    </row>
    <row r="73" s="1" customFormat="1" ht="17" customHeight="1" spans="1:3">
      <c r="A73" s="12">
        <v>2010701</v>
      </c>
      <c r="B73" s="12" t="s">
        <v>682</v>
      </c>
      <c r="C73" s="16">
        <v>0</v>
      </c>
    </row>
    <row r="74" s="1" customFormat="1" ht="17" customHeight="1" spans="1:3">
      <c r="A74" s="12">
        <v>2010702</v>
      </c>
      <c r="B74" s="12" t="s">
        <v>683</v>
      </c>
      <c r="C74" s="16">
        <v>0</v>
      </c>
    </row>
    <row r="75" s="1" customFormat="1" ht="17" customHeight="1" spans="1:3">
      <c r="A75" s="12">
        <v>2010703</v>
      </c>
      <c r="B75" s="12" t="s">
        <v>684</v>
      </c>
      <c r="C75" s="16">
        <v>0</v>
      </c>
    </row>
    <row r="76" s="1" customFormat="1" ht="17" customHeight="1" spans="1:3">
      <c r="A76" s="12">
        <v>2010704</v>
      </c>
      <c r="B76" s="12" t="s">
        <v>727</v>
      </c>
      <c r="C76" s="16">
        <v>0</v>
      </c>
    </row>
    <row r="77" s="1" customFormat="1" ht="17" customHeight="1" spans="1:3">
      <c r="A77" s="12">
        <v>2010705</v>
      </c>
      <c r="B77" s="12" t="s">
        <v>728</v>
      </c>
      <c r="C77" s="16">
        <v>0</v>
      </c>
    </row>
    <row r="78" s="1" customFormat="1" ht="17" customHeight="1" spans="1:3">
      <c r="A78" s="12">
        <v>2010706</v>
      </c>
      <c r="B78" s="12" t="s">
        <v>729</v>
      </c>
      <c r="C78" s="16">
        <v>0</v>
      </c>
    </row>
    <row r="79" s="1" customFormat="1" ht="17" customHeight="1" spans="1:3">
      <c r="A79" s="12">
        <v>2010707</v>
      </c>
      <c r="B79" s="12" t="s">
        <v>730</v>
      </c>
      <c r="C79" s="16">
        <v>0</v>
      </c>
    </row>
    <row r="80" s="1" customFormat="1" ht="17" customHeight="1" spans="1:3">
      <c r="A80" s="12">
        <v>2010708</v>
      </c>
      <c r="B80" s="12" t="s">
        <v>731</v>
      </c>
      <c r="C80" s="16">
        <v>0</v>
      </c>
    </row>
    <row r="81" s="1" customFormat="1" ht="17" customHeight="1" spans="1:3">
      <c r="A81" s="12">
        <v>2010709</v>
      </c>
      <c r="B81" s="12" t="s">
        <v>723</v>
      </c>
      <c r="C81" s="16">
        <v>0</v>
      </c>
    </row>
    <row r="82" s="1" customFormat="1" ht="17" customHeight="1" spans="1:3">
      <c r="A82" s="12">
        <v>2010750</v>
      </c>
      <c r="B82" s="12" t="s">
        <v>691</v>
      </c>
      <c r="C82" s="16">
        <v>0</v>
      </c>
    </row>
    <row r="83" s="1" customFormat="1" ht="17" customHeight="1" spans="1:3">
      <c r="A83" s="12">
        <v>2010799</v>
      </c>
      <c r="B83" s="12" t="s">
        <v>732</v>
      </c>
      <c r="C83" s="16">
        <v>0</v>
      </c>
    </row>
    <row r="84" s="1" customFormat="1" ht="17" customHeight="1" spans="1:3">
      <c r="A84" s="12">
        <v>20108</v>
      </c>
      <c r="B84" s="15" t="s">
        <v>733</v>
      </c>
      <c r="C84" s="14">
        <f>SUM(C85:C92)</f>
        <v>680</v>
      </c>
    </row>
    <row r="85" s="1" customFormat="1" ht="17" customHeight="1" spans="1:3">
      <c r="A85" s="12">
        <v>2010801</v>
      </c>
      <c r="B85" s="12" t="s">
        <v>682</v>
      </c>
      <c r="C85" s="16">
        <v>260</v>
      </c>
    </row>
    <row r="86" s="1" customFormat="1" ht="17" customHeight="1" spans="1:3">
      <c r="A86" s="12">
        <v>2010802</v>
      </c>
      <c r="B86" s="12" t="s">
        <v>683</v>
      </c>
      <c r="C86" s="16">
        <v>0</v>
      </c>
    </row>
    <row r="87" s="1" customFormat="1" ht="17" customHeight="1" spans="1:3">
      <c r="A87" s="12">
        <v>2010803</v>
      </c>
      <c r="B87" s="12" t="s">
        <v>684</v>
      </c>
      <c r="C87" s="16">
        <v>0</v>
      </c>
    </row>
    <row r="88" s="1" customFormat="1" ht="17" customHeight="1" spans="1:3">
      <c r="A88" s="12">
        <v>2010804</v>
      </c>
      <c r="B88" s="12" t="s">
        <v>734</v>
      </c>
      <c r="C88" s="16">
        <v>0</v>
      </c>
    </row>
    <row r="89" s="1" customFormat="1" ht="17" customHeight="1" spans="1:3">
      <c r="A89" s="12">
        <v>2010805</v>
      </c>
      <c r="B89" s="12" t="s">
        <v>735</v>
      </c>
      <c r="C89" s="16">
        <v>0</v>
      </c>
    </row>
    <row r="90" s="1" customFormat="1" ht="17" customHeight="1" spans="1:3">
      <c r="A90" s="12">
        <v>2010806</v>
      </c>
      <c r="B90" s="12" t="s">
        <v>723</v>
      </c>
      <c r="C90" s="16">
        <v>0</v>
      </c>
    </row>
    <row r="91" s="1" customFormat="1" ht="17" customHeight="1" spans="1:3">
      <c r="A91" s="12">
        <v>2010850</v>
      </c>
      <c r="B91" s="12" t="s">
        <v>691</v>
      </c>
      <c r="C91" s="16">
        <v>0</v>
      </c>
    </row>
    <row r="92" s="1" customFormat="1" ht="17" customHeight="1" spans="1:3">
      <c r="A92" s="12">
        <v>2010899</v>
      </c>
      <c r="B92" s="12" t="s">
        <v>736</v>
      </c>
      <c r="C92" s="16">
        <v>420</v>
      </c>
    </row>
    <row r="93" s="1" customFormat="1" ht="17" customHeight="1" spans="1:3">
      <c r="A93" s="12">
        <v>20109</v>
      </c>
      <c r="B93" s="15" t="s">
        <v>737</v>
      </c>
      <c r="C93" s="14">
        <f>SUM(C94:C105)</f>
        <v>0</v>
      </c>
    </row>
    <row r="94" s="1" customFormat="1" ht="17" customHeight="1" spans="1:3">
      <c r="A94" s="12">
        <v>2010901</v>
      </c>
      <c r="B94" s="12" t="s">
        <v>682</v>
      </c>
      <c r="C94" s="16">
        <v>0</v>
      </c>
    </row>
    <row r="95" s="1" customFormat="1" ht="17" customHeight="1" spans="1:3">
      <c r="A95" s="12">
        <v>2010902</v>
      </c>
      <c r="B95" s="12" t="s">
        <v>683</v>
      </c>
      <c r="C95" s="16">
        <v>0</v>
      </c>
    </row>
    <row r="96" s="1" customFormat="1" ht="17" customHeight="1" spans="1:3">
      <c r="A96" s="12">
        <v>2010903</v>
      </c>
      <c r="B96" s="12" t="s">
        <v>684</v>
      </c>
      <c r="C96" s="16">
        <v>0</v>
      </c>
    </row>
    <row r="97" s="1" customFormat="1" ht="17" customHeight="1" spans="1:3">
      <c r="A97" s="12">
        <v>2010905</v>
      </c>
      <c r="B97" s="12" t="s">
        <v>738</v>
      </c>
      <c r="C97" s="16">
        <v>0</v>
      </c>
    </row>
    <row r="98" s="1" customFormat="1" ht="17" customHeight="1" spans="1:3">
      <c r="A98" s="12">
        <v>2010907</v>
      </c>
      <c r="B98" s="12" t="s">
        <v>739</v>
      </c>
      <c r="C98" s="16">
        <v>0</v>
      </c>
    </row>
    <row r="99" s="1" customFormat="1" ht="17" customHeight="1" spans="1:3">
      <c r="A99" s="12">
        <v>2010908</v>
      </c>
      <c r="B99" s="12" t="s">
        <v>723</v>
      </c>
      <c r="C99" s="16">
        <v>0</v>
      </c>
    </row>
    <row r="100" s="1" customFormat="1" ht="17" customHeight="1" spans="1:3">
      <c r="A100" s="12">
        <v>2010909</v>
      </c>
      <c r="B100" s="12" t="s">
        <v>740</v>
      </c>
      <c r="C100" s="16">
        <v>0</v>
      </c>
    </row>
    <row r="101" s="1" customFormat="1" ht="17" customHeight="1" spans="1:3">
      <c r="A101" s="12">
        <v>2010910</v>
      </c>
      <c r="B101" s="12" t="s">
        <v>741</v>
      </c>
      <c r="C101" s="16">
        <v>0</v>
      </c>
    </row>
    <row r="102" s="1" customFormat="1" ht="17" customHeight="1" spans="1:3">
      <c r="A102" s="12">
        <v>2010911</v>
      </c>
      <c r="B102" s="12" t="s">
        <v>742</v>
      </c>
      <c r="C102" s="16">
        <v>0</v>
      </c>
    </row>
    <row r="103" s="1" customFormat="1" ht="17" customHeight="1" spans="1:3">
      <c r="A103" s="12">
        <v>2010912</v>
      </c>
      <c r="B103" s="12" t="s">
        <v>743</v>
      </c>
      <c r="C103" s="16">
        <v>0</v>
      </c>
    </row>
    <row r="104" s="1" customFormat="1" ht="17" customHeight="1" spans="1:3">
      <c r="A104" s="12">
        <v>2010950</v>
      </c>
      <c r="B104" s="12" t="s">
        <v>691</v>
      </c>
      <c r="C104" s="16">
        <v>0</v>
      </c>
    </row>
    <row r="105" s="1" customFormat="1" ht="17" customHeight="1" spans="1:3">
      <c r="A105" s="12">
        <v>2010999</v>
      </c>
      <c r="B105" s="12" t="s">
        <v>744</v>
      </c>
      <c r="C105" s="16">
        <v>0</v>
      </c>
    </row>
    <row r="106" s="1" customFormat="1" ht="17" customHeight="1" spans="1:3">
      <c r="A106" s="12">
        <v>20110</v>
      </c>
      <c r="B106" s="15" t="s">
        <v>745</v>
      </c>
      <c r="C106" s="14">
        <f>SUM(C107:C115)</f>
        <v>397</v>
      </c>
    </row>
    <row r="107" s="1" customFormat="1" ht="17" customHeight="1" spans="1:3">
      <c r="A107" s="12">
        <v>2011001</v>
      </c>
      <c r="B107" s="12" t="s">
        <v>682</v>
      </c>
      <c r="C107" s="16">
        <v>112</v>
      </c>
    </row>
    <row r="108" s="1" customFormat="1" ht="17" customHeight="1" spans="1:3">
      <c r="A108" s="12">
        <v>2011002</v>
      </c>
      <c r="B108" s="12" t="s">
        <v>683</v>
      </c>
      <c r="C108" s="16">
        <v>0</v>
      </c>
    </row>
    <row r="109" s="1" customFormat="1" ht="17" customHeight="1" spans="1:3">
      <c r="A109" s="12">
        <v>2011003</v>
      </c>
      <c r="B109" s="12" t="s">
        <v>684</v>
      </c>
      <c r="C109" s="16">
        <v>0</v>
      </c>
    </row>
    <row r="110" s="1" customFormat="1" ht="17" customHeight="1" spans="1:3">
      <c r="A110" s="12">
        <v>2011004</v>
      </c>
      <c r="B110" s="12" t="s">
        <v>746</v>
      </c>
      <c r="C110" s="16">
        <v>0</v>
      </c>
    </row>
    <row r="111" s="1" customFormat="1" ht="17" customHeight="1" spans="1:3">
      <c r="A111" s="12">
        <v>2011005</v>
      </c>
      <c r="B111" s="12" t="s">
        <v>747</v>
      </c>
      <c r="C111" s="16">
        <v>0</v>
      </c>
    </row>
    <row r="112" s="1" customFormat="1" ht="17" customHeight="1" spans="1:3">
      <c r="A112" s="12">
        <v>2011007</v>
      </c>
      <c r="B112" s="12" t="s">
        <v>748</v>
      </c>
      <c r="C112" s="16">
        <v>0</v>
      </c>
    </row>
    <row r="113" s="1" customFormat="1" ht="17" customHeight="1" spans="1:3">
      <c r="A113" s="12">
        <v>2011008</v>
      </c>
      <c r="B113" s="12" t="s">
        <v>749</v>
      </c>
      <c r="C113" s="16">
        <v>0</v>
      </c>
    </row>
    <row r="114" s="1" customFormat="1" ht="17" customHeight="1" spans="1:3">
      <c r="A114" s="12">
        <v>2011050</v>
      </c>
      <c r="B114" s="12" t="s">
        <v>691</v>
      </c>
      <c r="C114" s="16">
        <v>0</v>
      </c>
    </row>
    <row r="115" s="1" customFormat="1" ht="17" customHeight="1" spans="1:3">
      <c r="A115" s="12">
        <v>2011099</v>
      </c>
      <c r="B115" s="12" t="s">
        <v>750</v>
      </c>
      <c r="C115" s="16">
        <v>285</v>
      </c>
    </row>
    <row r="116" s="1" customFormat="1" ht="17" customHeight="1" spans="1:3">
      <c r="A116" s="12">
        <v>20111</v>
      </c>
      <c r="B116" s="15" t="s">
        <v>751</v>
      </c>
      <c r="C116" s="14">
        <f>SUM(C117:C124)</f>
        <v>1218</v>
      </c>
    </row>
    <row r="117" s="1" customFormat="1" ht="17" customHeight="1" spans="1:3">
      <c r="A117" s="12">
        <v>2011101</v>
      </c>
      <c r="B117" s="12" t="s">
        <v>682</v>
      </c>
      <c r="C117" s="16">
        <v>744</v>
      </c>
    </row>
    <row r="118" s="1" customFormat="1" ht="17" customHeight="1" spans="1:3">
      <c r="A118" s="12">
        <v>2011102</v>
      </c>
      <c r="B118" s="12" t="s">
        <v>683</v>
      </c>
      <c r="C118" s="16">
        <v>0</v>
      </c>
    </row>
    <row r="119" s="1" customFormat="1" ht="17" customHeight="1" spans="1:3">
      <c r="A119" s="12">
        <v>2011103</v>
      </c>
      <c r="B119" s="12" t="s">
        <v>684</v>
      </c>
      <c r="C119" s="16">
        <v>0</v>
      </c>
    </row>
    <row r="120" s="1" customFormat="1" ht="17" customHeight="1" spans="1:3">
      <c r="A120" s="12">
        <v>2011104</v>
      </c>
      <c r="B120" s="12" t="s">
        <v>752</v>
      </c>
      <c r="C120" s="16">
        <v>0</v>
      </c>
    </row>
    <row r="121" s="1" customFormat="1" ht="17" customHeight="1" spans="1:3">
      <c r="A121" s="12">
        <v>2011105</v>
      </c>
      <c r="B121" s="12" t="s">
        <v>753</v>
      </c>
      <c r="C121" s="16">
        <v>50</v>
      </c>
    </row>
    <row r="122" s="1" customFormat="1" ht="17" customHeight="1" spans="1:3">
      <c r="A122" s="12">
        <v>2011106</v>
      </c>
      <c r="B122" s="12" t="s">
        <v>754</v>
      </c>
      <c r="C122" s="16">
        <v>0</v>
      </c>
    </row>
    <row r="123" s="1" customFormat="1" ht="17" customHeight="1" spans="1:3">
      <c r="A123" s="12">
        <v>2011150</v>
      </c>
      <c r="B123" s="12" t="s">
        <v>691</v>
      </c>
      <c r="C123" s="16">
        <v>0</v>
      </c>
    </row>
    <row r="124" s="1" customFormat="1" ht="17" customHeight="1" spans="1:3">
      <c r="A124" s="12">
        <v>2011199</v>
      </c>
      <c r="B124" s="12" t="s">
        <v>755</v>
      </c>
      <c r="C124" s="16">
        <v>424</v>
      </c>
    </row>
    <row r="125" s="1" customFormat="1" ht="17" customHeight="1" spans="1:3">
      <c r="A125" s="12">
        <v>20113</v>
      </c>
      <c r="B125" s="15" t="s">
        <v>756</v>
      </c>
      <c r="C125" s="14">
        <f>SUM(C126:C135)</f>
        <v>310</v>
      </c>
    </row>
    <row r="126" s="1" customFormat="1" ht="17" customHeight="1" spans="1:3">
      <c r="A126" s="12">
        <v>2011301</v>
      </c>
      <c r="B126" s="12" t="s">
        <v>682</v>
      </c>
      <c r="C126" s="16">
        <v>116</v>
      </c>
    </row>
    <row r="127" s="1" customFormat="1" ht="17" customHeight="1" spans="1:3">
      <c r="A127" s="12">
        <v>2011302</v>
      </c>
      <c r="B127" s="12" t="s">
        <v>683</v>
      </c>
      <c r="C127" s="16">
        <v>2</v>
      </c>
    </row>
    <row r="128" s="1" customFormat="1" ht="17" customHeight="1" spans="1:3">
      <c r="A128" s="12">
        <v>2011303</v>
      </c>
      <c r="B128" s="12" t="s">
        <v>684</v>
      </c>
      <c r="C128" s="16">
        <v>0</v>
      </c>
    </row>
    <row r="129" s="1" customFormat="1" ht="17" customHeight="1" spans="1:3">
      <c r="A129" s="12">
        <v>2011304</v>
      </c>
      <c r="B129" s="12" t="s">
        <v>757</v>
      </c>
      <c r="C129" s="16">
        <v>0</v>
      </c>
    </row>
    <row r="130" s="1" customFormat="1" ht="17" customHeight="1" spans="1:3">
      <c r="A130" s="12">
        <v>2011305</v>
      </c>
      <c r="B130" s="12" t="s">
        <v>758</v>
      </c>
      <c r="C130" s="16">
        <v>0</v>
      </c>
    </row>
    <row r="131" s="1" customFormat="1" ht="17" customHeight="1" spans="1:3">
      <c r="A131" s="12">
        <v>2011306</v>
      </c>
      <c r="B131" s="12" t="s">
        <v>759</v>
      </c>
      <c r="C131" s="16">
        <v>0</v>
      </c>
    </row>
    <row r="132" s="1" customFormat="1" ht="17" customHeight="1" spans="1:3">
      <c r="A132" s="12">
        <v>2011307</v>
      </c>
      <c r="B132" s="12" t="s">
        <v>760</v>
      </c>
      <c r="C132" s="16">
        <v>0</v>
      </c>
    </row>
    <row r="133" s="1" customFormat="1" ht="17" customHeight="1" spans="1:3">
      <c r="A133" s="12">
        <v>2011308</v>
      </c>
      <c r="B133" s="12" t="s">
        <v>761</v>
      </c>
      <c r="C133" s="16">
        <v>192</v>
      </c>
    </row>
    <row r="134" s="1" customFormat="1" ht="17" customHeight="1" spans="1:3">
      <c r="A134" s="12">
        <v>2011350</v>
      </c>
      <c r="B134" s="12" t="s">
        <v>691</v>
      </c>
      <c r="C134" s="16">
        <v>0</v>
      </c>
    </row>
    <row r="135" s="1" customFormat="1" ht="17" customHeight="1" spans="1:3">
      <c r="A135" s="12">
        <v>2011399</v>
      </c>
      <c r="B135" s="12" t="s">
        <v>762</v>
      </c>
      <c r="C135" s="16">
        <v>0</v>
      </c>
    </row>
    <row r="136" s="1" customFormat="1" ht="17" customHeight="1" spans="1:3">
      <c r="A136" s="12">
        <v>20114</v>
      </c>
      <c r="B136" s="15" t="s">
        <v>763</v>
      </c>
      <c r="C136" s="14">
        <f>SUM(C137:C149)</f>
        <v>0</v>
      </c>
    </row>
    <row r="137" s="1" customFormat="1" ht="17" customHeight="1" spans="1:3">
      <c r="A137" s="12">
        <v>2011401</v>
      </c>
      <c r="B137" s="12" t="s">
        <v>682</v>
      </c>
      <c r="C137" s="16">
        <v>0</v>
      </c>
    </row>
    <row r="138" s="1" customFormat="1" ht="17" customHeight="1" spans="1:3">
      <c r="A138" s="12">
        <v>2011402</v>
      </c>
      <c r="B138" s="12" t="s">
        <v>683</v>
      </c>
      <c r="C138" s="16">
        <v>0</v>
      </c>
    </row>
    <row r="139" s="1" customFormat="1" ht="17" customHeight="1" spans="1:3">
      <c r="A139" s="12">
        <v>2011403</v>
      </c>
      <c r="B139" s="12" t="s">
        <v>684</v>
      </c>
      <c r="C139" s="16">
        <v>0</v>
      </c>
    </row>
    <row r="140" s="1" customFormat="1" ht="17" customHeight="1" spans="1:3">
      <c r="A140" s="12">
        <v>2011404</v>
      </c>
      <c r="B140" s="12" t="s">
        <v>764</v>
      </c>
      <c r="C140" s="16">
        <v>0</v>
      </c>
    </row>
    <row r="141" s="1" customFormat="1" ht="17" customHeight="1" spans="1:3">
      <c r="A141" s="12">
        <v>2011405</v>
      </c>
      <c r="B141" s="12" t="s">
        <v>765</v>
      </c>
      <c r="C141" s="16">
        <v>0</v>
      </c>
    </row>
    <row r="142" s="1" customFormat="1" ht="17" customHeight="1" spans="1:3">
      <c r="A142" s="12">
        <v>2011406</v>
      </c>
      <c r="B142" s="12" t="s">
        <v>766</v>
      </c>
      <c r="C142" s="16">
        <v>0</v>
      </c>
    </row>
    <row r="143" s="1" customFormat="1" ht="17" customHeight="1" spans="1:3">
      <c r="A143" s="12">
        <v>2011407</v>
      </c>
      <c r="B143" s="12" t="s">
        <v>767</v>
      </c>
      <c r="C143" s="16">
        <v>0</v>
      </c>
    </row>
    <row r="144" s="1" customFormat="1" ht="17" customHeight="1" spans="1:3">
      <c r="A144" s="12">
        <v>2011408</v>
      </c>
      <c r="B144" s="12" t="s">
        <v>768</v>
      </c>
      <c r="C144" s="16">
        <v>0</v>
      </c>
    </row>
    <row r="145" s="1" customFormat="1" ht="17" customHeight="1" spans="1:3">
      <c r="A145" s="12">
        <v>2011409</v>
      </c>
      <c r="B145" s="12" t="s">
        <v>769</v>
      </c>
      <c r="C145" s="16">
        <v>0</v>
      </c>
    </row>
    <row r="146" s="1" customFormat="1" ht="17" customHeight="1" spans="1:3">
      <c r="A146" s="12">
        <v>2011410</v>
      </c>
      <c r="B146" s="12" t="s">
        <v>770</v>
      </c>
      <c r="C146" s="16">
        <v>0</v>
      </c>
    </row>
    <row r="147" s="1" customFormat="1" ht="17" customHeight="1" spans="1:3">
      <c r="A147" s="12">
        <v>2011411</v>
      </c>
      <c r="B147" s="12" t="s">
        <v>771</v>
      </c>
      <c r="C147" s="16">
        <v>0</v>
      </c>
    </row>
    <row r="148" s="1" customFormat="1" ht="17" customHeight="1" spans="1:3">
      <c r="A148" s="12">
        <v>2011450</v>
      </c>
      <c r="B148" s="12" t="s">
        <v>691</v>
      </c>
      <c r="C148" s="16">
        <v>0</v>
      </c>
    </row>
    <row r="149" s="1" customFormat="1" ht="17" customHeight="1" spans="1:3">
      <c r="A149" s="12">
        <v>2011499</v>
      </c>
      <c r="B149" s="12" t="s">
        <v>772</v>
      </c>
      <c r="C149" s="16">
        <v>0</v>
      </c>
    </row>
    <row r="150" s="1" customFormat="1" ht="17" customHeight="1" spans="1:3">
      <c r="A150" s="12">
        <v>20123</v>
      </c>
      <c r="B150" s="15" t="s">
        <v>773</v>
      </c>
      <c r="C150" s="14">
        <f>SUM(C151:C156)</f>
        <v>0</v>
      </c>
    </row>
    <row r="151" s="1" customFormat="1" ht="17" customHeight="1" spans="1:3">
      <c r="A151" s="12">
        <v>2012301</v>
      </c>
      <c r="B151" s="12" t="s">
        <v>682</v>
      </c>
      <c r="C151" s="16">
        <v>0</v>
      </c>
    </row>
    <row r="152" s="1" customFormat="1" ht="17" customHeight="1" spans="1:3">
      <c r="A152" s="12">
        <v>2012302</v>
      </c>
      <c r="B152" s="12" t="s">
        <v>683</v>
      </c>
      <c r="C152" s="16">
        <v>0</v>
      </c>
    </row>
    <row r="153" s="1" customFormat="1" ht="17" customHeight="1" spans="1:3">
      <c r="A153" s="12">
        <v>2012303</v>
      </c>
      <c r="B153" s="12" t="s">
        <v>684</v>
      </c>
      <c r="C153" s="16">
        <v>0</v>
      </c>
    </row>
    <row r="154" s="1" customFormat="1" ht="17" customHeight="1" spans="1:3">
      <c r="A154" s="12">
        <v>2012304</v>
      </c>
      <c r="B154" s="12" t="s">
        <v>774</v>
      </c>
      <c r="C154" s="16">
        <v>0</v>
      </c>
    </row>
    <row r="155" s="1" customFormat="1" ht="17" customHeight="1" spans="1:3">
      <c r="A155" s="12">
        <v>2012350</v>
      </c>
      <c r="B155" s="12" t="s">
        <v>691</v>
      </c>
      <c r="C155" s="16">
        <v>0</v>
      </c>
    </row>
    <row r="156" s="1" customFormat="1" ht="17" customHeight="1" spans="1:3">
      <c r="A156" s="12">
        <v>2012399</v>
      </c>
      <c r="B156" s="12" t="s">
        <v>775</v>
      </c>
      <c r="C156" s="16">
        <v>0</v>
      </c>
    </row>
    <row r="157" s="1" customFormat="1" ht="17" customHeight="1" spans="1:3">
      <c r="A157" s="12">
        <v>20125</v>
      </c>
      <c r="B157" s="15" t="s">
        <v>776</v>
      </c>
      <c r="C157" s="14">
        <f>SUM(C158:C164)</f>
        <v>30</v>
      </c>
    </row>
    <row r="158" s="1" customFormat="1" ht="17" customHeight="1" spans="1:3">
      <c r="A158" s="12">
        <v>2012501</v>
      </c>
      <c r="B158" s="12" t="s">
        <v>682</v>
      </c>
      <c r="C158" s="16">
        <v>0</v>
      </c>
    </row>
    <row r="159" s="1" customFormat="1" ht="17" customHeight="1" spans="1:3">
      <c r="A159" s="12">
        <v>2012502</v>
      </c>
      <c r="B159" s="12" t="s">
        <v>683</v>
      </c>
      <c r="C159" s="16">
        <v>0</v>
      </c>
    </row>
    <row r="160" s="1" customFormat="1" ht="17" customHeight="1" spans="1:3">
      <c r="A160" s="12">
        <v>2012503</v>
      </c>
      <c r="B160" s="12" t="s">
        <v>684</v>
      </c>
      <c r="C160" s="16">
        <v>0</v>
      </c>
    </row>
    <row r="161" s="1" customFormat="1" ht="17" customHeight="1" spans="1:3">
      <c r="A161" s="12">
        <v>2012504</v>
      </c>
      <c r="B161" s="12" t="s">
        <v>777</v>
      </c>
      <c r="C161" s="16">
        <v>0</v>
      </c>
    </row>
    <row r="162" s="1" customFormat="1" ht="17" customHeight="1" spans="1:3">
      <c r="A162" s="12">
        <v>2012505</v>
      </c>
      <c r="B162" s="12" t="s">
        <v>778</v>
      </c>
      <c r="C162" s="16">
        <v>30</v>
      </c>
    </row>
    <row r="163" s="1" customFormat="1" ht="17" customHeight="1" spans="1:3">
      <c r="A163" s="12">
        <v>2012550</v>
      </c>
      <c r="B163" s="12" t="s">
        <v>691</v>
      </c>
      <c r="C163" s="16">
        <v>0</v>
      </c>
    </row>
    <row r="164" s="1" customFormat="1" ht="17" customHeight="1" spans="1:3">
      <c r="A164" s="12">
        <v>2012599</v>
      </c>
      <c r="B164" s="12" t="s">
        <v>779</v>
      </c>
      <c r="C164" s="16">
        <v>0</v>
      </c>
    </row>
    <row r="165" s="1" customFormat="1" ht="17" customHeight="1" spans="1:3">
      <c r="A165" s="12">
        <v>20126</v>
      </c>
      <c r="B165" s="15" t="s">
        <v>780</v>
      </c>
      <c r="C165" s="14">
        <f>SUM(C166:C170)</f>
        <v>237</v>
      </c>
    </row>
    <row r="166" s="1" customFormat="1" ht="17" customHeight="1" spans="1:3">
      <c r="A166" s="12">
        <v>2012601</v>
      </c>
      <c r="B166" s="12" t="s">
        <v>682</v>
      </c>
      <c r="C166" s="16">
        <v>103</v>
      </c>
    </row>
    <row r="167" s="1" customFormat="1" ht="17" customHeight="1" spans="1:3">
      <c r="A167" s="12">
        <v>2012602</v>
      </c>
      <c r="B167" s="12" t="s">
        <v>683</v>
      </c>
      <c r="C167" s="16">
        <v>0</v>
      </c>
    </row>
    <row r="168" s="1" customFormat="1" ht="17" customHeight="1" spans="1:3">
      <c r="A168" s="12">
        <v>2012603</v>
      </c>
      <c r="B168" s="12" t="s">
        <v>684</v>
      </c>
      <c r="C168" s="16">
        <v>0</v>
      </c>
    </row>
    <row r="169" s="1" customFormat="1" ht="17" customHeight="1" spans="1:3">
      <c r="A169" s="12">
        <v>2012604</v>
      </c>
      <c r="B169" s="12" t="s">
        <v>781</v>
      </c>
      <c r="C169" s="16">
        <v>125</v>
      </c>
    </row>
    <row r="170" s="1" customFormat="1" ht="17" customHeight="1" spans="1:3">
      <c r="A170" s="12">
        <v>2012699</v>
      </c>
      <c r="B170" s="12" t="s">
        <v>782</v>
      </c>
      <c r="C170" s="16">
        <v>9</v>
      </c>
    </row>
    <row r="171" s="1" customFormat="1" ht="17" customHeight="1" spans="1:3">
      <c r="A171" s="12">
        <v>20128</v>
      </c>
      <c r="B171" s="15" t="s">
        <v>783</v>
      </c>
      <c r="C171" s="14">
        <f>SUM(C172:C177)</f>
        <v>16</v>
      </c>
    </row>
    <row r="172" s="1" customFormat="1" ht="17" customHeight="1" spans="1:3">
      <c r="A172" s="12">
        <v>2012801</v>
      </c>
      <c r="B172" s="12" t="s">
        <v>682</v>
      </c>
      <c r="C172" s="16">
        <v>16</v>
      </c>
    </row>
    <row r="173" s="1" customFormat="1" ht="17" customHeight="1" spans="1:3">
      <c r="A173" s="12">
        <v>2012802</v>
      </c>
      <c r="B173" s="12" t="s">
        <v>683</v>
      </c>
      <c r="C173" s="16">
        <v>0</v>
      </c>
    </row>
    <row r="174" s="1" customFormat="1" ht="17" customHeight="1" spans="1:3">
      <c r="A174" s="12">
        <v>2012803</v>
      </c>
      <c r="B174" s="12" t="s">
        <v>684</v>
      </c>
      <c r="C174" s="16">
        <v>0</v>
      </c>
    </row>
    <row r="175" s="1" customFormat="1" ht="17" customHeight="1" spans="1:3">
      <c r="A175" s="12">
        <v>2012804</v>
      </c>
      <c r="B175" s="12" t="s">
        <v>696</v>
      </c>
      <c r="C175" s="16">
        <v>0</v>
      </c>
    </row>
    <row r="176" s="1" customFormat="1" ht="17" customHeight="1" spans="1:3">
      <c r="A176" s="12">
        <v>2012850</v>
      </c>
      <c r="B176" s="12" t="s">
        <v>691</v>
      </c>
      <c r="C176" s="16">
        <v>0</v>
      </c>
    </row>
    <row r="177" s="1" customFormat="1" ht="17" customHeight="1" spans="1:3">
      <c r="A177" s="12">
        <v>2012899</v>
      </c>
      <c r="B177" s="12" t="s">
        <v>784</v>
      </c>
      <c r="C177" s="16">
        <v>0</v>
      </c>
    </row>
    <row r="178" s="1" customFormat="1" ht="17" customHeight="1" spans="1:3">
      <c r="A178" s="12">
        <v>20129</v>
      </c>
      <c r="B178" s="15" t="s">
        <v>785</v>
      </c>
      <c r="C178" s="14">
        <f>SUM(C179:C184)</f>
        <v>294</v>
      </c>
    </row>
    <row r="179" s="1" customFormat="1" ht="17" customHeight="1" spans="1:3">
      <c r="A179" s="12">
        <v>2012901</v>
      </c>
      <c r="B179" s="12" t="s">
        <v>682</v>
      </c>
      <c r="C179" s="16">
        <v>144</v>
      </c>
    </row>
    <row r="180" s="1" customFormat="1" ht="17" customHeight="1" spans="1:3">
      <c r="A180" s="12">
        <v>2012902</v>
      </c>
      <c r="B180" s="12" t="s">
        <v>683</v>
      </c>
      <c r="C180" s="16">
        <v>49</v>
      </c>
    </row>
    <row r="181" s="1" customFormat="1" ht="17" customHeight="1" spans="1:3">
      <c r="A181" s="12">
        <v>2012903</v>
      </c>
      <c r="B181" s="12" t="s">
        <v>684</v>
      </c>
      <c r="C181" s="16">
        <v>0</v>
      </c>
    </row>
    <row r="182" s="1" customFormat="1" ht="17" customHeight="1" spans="1:3">
      <c r="A182" s="12">
        <v>2012906</v>
      </c>
      <c r="B182" s="12" t="s">
        <v>786</v>
      </c>
      <c r="C182" s="16">
        <v>0</v>
      </c>
    </row>
    <row r="183" s="1" customFormat="1" ht="17" customHeight="1" spans="1:3">
      <c r="A183" s="12">
        <v>2012950</v>
      </c>
      <c r="B183" s="12" t="s">
        <v>691</v>
      </c>
      <c r="C183" s="16">
        <v>10</v>
      </c>
    </row>
    <row r="184" s="1" customFormat="1" ht="17" customHeight="1" spans="1:3">
      <c r="A184" s="12">
        <v>2012999</v>
      </c>
      <c r="B184" s="12" t="s">
        <v>787</v>
      </c>
      <c r="C184" s="16">
        <v>91</v>
      </c>
    </row>
    <row r="185" s="1" customFormat="1" ht="17" customHeight="1" spans="1:3">
      <c r="A185" s="12">
        <v>20131</v>
      </c>
      <c r="B185" s="15" t="s">
        <v>788</v>
      </c>
      <c r="C185" s="14">
        <f>SUM(C186:C191)</f>
        <v>1578</v>
      </c>
    </row>
    <row r="186" s="1" customFormat="1" ht="17" customHeight="1" spans="1:3">
      <c r="A186" s="12">
        <v>2013101</v>
      </c>
      <c r="B186" s="12" t="s">
        <v>682</v>
      </c>
      <c r="C186" s="16">
        <v>550</v>
      </c>
    </row>
    <row r="187" s="1" customFormat="1" ht="17" customHeight="1" spans="1:3">
      <c r="A187" s="12">
        <v>2013102</v>
      </c>
      <c r="B187" s="12" t="s">
        <v>683</v>
      </c>
      <c r="C187" s="16">
        <v>0</v>
      </c>
    </row>
    <row r="188" s="1" customFormat="1" ht="17" customHeight="1" spans="1:3">
      <c r="A188" s="12">
        <v>2013103</v>
      </c>
      <c r="B188" s="12" t="s">
        <v>684</v>
      </c>
      <c r="C188" s="16">
        <v>0</v>
      </c>
    </row>
    <row r="189" s="1" customFormat="1" ht="17" customHeight="1" spans="1:3">
      <c r="A189" s="12">
        <v>2013105</v>
      </c>
      <c r="B189" s="12" t="s">
        <v>789</v>
      </c>
      <c r="C189" s="16">
        <v>0</v>
      </c>
    </row>
    <row r="190" s="1" customFormat="1" ht="17" customHeight="1" spans="1:3">
      <c r="A190" s="12">
        <v>2013150</v>
      </c>
      <c r="B190" s="12" t="s">
        <v>691</v>
      </c>
      <c r="C190" s="16">
        <v>0</v>
      </c>
    </row>
    <row r="191" s="1" customFormat="1" ht="17" customHeight="1" spans="1:3">
      <c r="A191" s="12">
        <v>2013199</v>
      </c>
      <c r="B191" s="12" t="s">
        <v>790</v>
      </c>
      <c r="C191" s="16">
        <v>1028</v>
      </c>
    </row>
    <row r="192" s="1" customFormat="1" ht="17" customHeight="1" spans="1:3">
      <c r="A192" s="12">
        <v>20132</v>
      </c>
      <c r="B192" s="15" t="s">
        <v>791</v>
      </c>
      <c r="C192" s="14">
        <f>SUM(C193:C198)</f>
        <v>1239</v>
      </c>
    </row>
    <row r="193" s="1" customFormat="1" ht="17" customHeight="1" spans="1:3">
      <c r="A193" s="12">
        <v>2013201</v>
      </c>
      <c r="B193" s="12" t="s">
        <v>682</v>
      </c>
      <c r="C193" s="16">
        <v>205</v>
      </c>
    </row>
    <row r="194" s="1" customFormat="1" ht="17" customHeight="1" spans="1:3">
      <c r="A194" s="12">
        <v>2013202</v>
      </c>
      <c r="B194" s="12" t="s">
        <v>683</v>
      </c>
      <c r="C194" s="16">
        <v>0</v>
      </c>
    </row>
    <row r="195" s="1" customFormat="1" ht="17" customHeight="1" spans="1:3">
      <c r="A195" s="12">
        <v>2013203</v>
      </c>
      <c r="B195" s="12" t="s">
        <v>684</v>
      </c>
      <c r="C195" s="16">
        <v>0</v>
      </c>
    </row>
    <row r="196" s="1" customFormat="1" ht="17" customHeight="1" spans="1:3">
      <c r="A196" s="12">
        <v>2013204</v>
      </c>
      <c r="B196" s="12" t="s">
        <v>792</v>
      </c>
      <c r="C196" s="16">
        <v>0</v>
      </c>
    </row>
    <row r="197" s="1" customFormat="1" ht="17" customHeight="1" spans="1:3">
      <c r="A197" s="12">
        <v>2013250</v>
      </c>
      <c r="B197" s="12" t="s">
        <v>691</v>
      </c>
      <c r="C197" s="16">
        <v>0</v>
      </c>
    </row>
    <row r="198" s="1" customFormat="1" ht="17" customHeight="1" spans="1:3">
      <c r="A198" s="12">
        <v>2013299</v>
      </c>
      <c r="B198" s="12" t="s">
        <v>793</v>
      </c>
      <c r="C198" s="16">
        <v>1034</v>
      </c>
    </row>
    <row r="199" s="1" customFormat="1" ht="17" customHeight="1" spans="1:3">
      <c r="A199" s="12">
        <v>20133</v>
      </c>
      <c r="B199" s="15" t="s">
        <v>794</v>
      </c>
      <c r="C199" s="14">
        <f>SUM(C200:C204)</f>
        <v>561</v>
      </c>
    </row>
    <row r="200" s="1" customFormat="1" ht="17" customHeight="1" spans="1:3">
      <c r="A200" s="12">
        <v>2013301</v>
      </c>
      <c r="B200" s="12" t="s">
        <v>682</v>
      </c>
      <c r="C200" s="16">
        <v>211</v>
      </c>
    </row>
    <row r="201" s="1" customFormat="1" ht="17" customHeight="1" spans="1:3">
      <c r="A201" s="12">
        <v>2013302</v>
      </c>
      <c r="B201" s="12" t="s">
        <v>683</v>
      </c>
      <c r="C201" s="16">
        <v>0</v>
      </c>
    </row>
    <row r="202" s="1" customFormat="1" ht="17" customHeight="1" spans="1:3">
      <c r="A202" s="12">
        <v>2013303</v>
      </c>
      <c r="B202" s="12" t="s">
        <v>684</v>
      </c>
      <c r="C202" s="16">
        <v>0</v>
      </c>
    </row>
    <row r="203" s="1" customFormat="1" ht="17" customHeight="1" spans="1:3">
      <c r="A203" s="12">
        <v>2013350</v>
      </c>
      <c r="B203" s="12" t="s">
        <v>691</v>
      </c>
      <c r="C203" s="16">
        <v>0</v>
      </c>
    </row>
    <row r="204" s="1" customFormat="1" ht="17" customHeight="1" spans="1:3">
      <c r="A204" s="12">
        <v>2013399</v>
      </c>
      <c r="B204" s="12" t="s">
        <v>795</v>
      </c>
      <c r="C204" s="16">
        <v>350</v>
      </c>
    </row>
    <row r="205" s="1" customFormat="1" ht="17" customHeight="1" spans="1:3">
      <c r="A205" s="12">
        <v>20134</v>
      </c>
      <c r="B205" s="15" t="s">
        <v>796</v>
      </c>
      <c r="C205" s="14">
        <f>SUM(C206:C212)</f>
        <v>304</v>
      </c>
    </row>
    <row r="206" s="1" customFormat="1" ht="17" customHeight="1" spans="1:3">
      <c r="A206" s="12">
        <v>2013401</v>
      </c>
      <c r="B206" s="12" t="s">
        <v>682</v>
      </c>
      <c r="C206" s="16">
        <v>210</v>
      </c>
    </row>
    <row r="207" s="1" customFormat="1" ht="17" customHeight="1" spans="1:3">
      <c r="A207" s="12">
        <v>2013402</v>
      </c>
      <c r="B207" s="12" t="s">
        <v>683</v>
      </c>
      <c r="C207" s="16">
        <v>0</v>
      </c>
    </row>
    <row r="208" s="1" customFormat="1" ht="17" customHeight="1" spans="1:3">
      <c r="A208" s="12">
        <v>2013403</v>
      </c>
      <c r="B208" s="12" t="s">
        <v>684</v>
      </c>
      <c r="C208" s="16">
        <v>0</v>
      </c>
    </row>
    <row r="209" s="1" customFormat="1" ht="17" customHeight="1" spans="1:3">
      <c r="A209" s="12">
        <v>2013404</v>
      </c>
      <c r="B209" s="12" t="s">
        <v>797</v>
      </c>
      <c r="C209" s="16">
        <v>0</v>
      </c>
    </row>
    <row r="210" s="1" customFormat="1" ht="17" customHeight="1" spans="1:3">
      <c r="A210" s="12">
        <v>2013405</v>
      </c>
      <c r="B210" s="12" t="s">
        <v>798</v>
      </c>
      <c r="C210" s="16">
        <v>0</v>
      </c>
    </row>
    <row r="211" s="1" customFormat="1" ht="17" customHeight="1" spans="1:3">
      <c r="A211" s="12">
        <v>2013450</v>
      </c>
      <c r="B211" s="12" t="s">
        <v>691</v>
      </c>
      <c r="C211" s="16">
        <v>0</v>
      </c>
    </row>
    <row r="212" s="1" customFormat="1" ht="17" customHeight="1" spans="1:3">
      <c r="A212" s="12">
        <v>2013499</v>
      </c>
      <c r="B212" s="12" t="s">
        <v>799</v>
      </c>
      <c r="C212" s="16">
        <v>94</v>
      </c>
    </row>
    <row r="213" s="1" customFormat="1" ht="17" customHeight="1" spans="1:3">
      <c r="A213" s="12">
        <v>20135</v>
      </c>
      <c r="B213" s="15" t="s">
        <v>800</v>
      </c>
      <c r="C213" s="14">
        <f>SUM(C214:C218)</f>
        <v>0</v>
      </c>
    </row>
    <row r="214" s="1" customFormat="1" ht="17" customHeight="1" spans="1:3">
      <c r="A214" s="12">
        <v>2013501</v>
      </c>
      <c r="B214" s="12" t="s">
        <v>682</v>
      </c>
      <c r="C214" s="16">
        <v>0</v>
      </c>
    </row>
    <row r="215" s="1" customFormat="1" ht="17" customHeight="1" spans="1:3">
      <c r="A215" s="12">
        <v>2013502</v>
      </c>
      <c r="B215" s="12" t="s">
        <v>683</v>
      </c>
      <c r="C215" s="16">
        <v>0</v>
      </c>
    </row>
    <row r="216" s="1" customFormat="1" ht="17" customHeight="1" spans="1:3">
      <c r="A216" s="12">
        <v>2013503</v>
      </c>
      <c r="B216" s="12" t="s">
        <v>684</v>
      </c>
      <c r="C216" s="16">
        <v>0</v>
      </c>
    </row>
    <row r="217" s="1" customFormat="1" ht="17" customHeight="1" spans="1:3">
      <c r="A217" s="12">
        <v>2013550</v>
      </c>
      <c r="B217" s="12" t="s">
        <v>691</v>
      </c>
      <c r="C217" s="16">
        <v>0</v>
      </c>
    </row>
    <row r="218" s="1" customFormat="1" ht="17" customHeight="1" spans="1:3">
      <c r="A218" s="12">
        <v>2013599</v>
      </c>
      <c r="B218" s="12" t="s">
        <v>801</v>
      </c>
      <c r="C218" s="16">
        <v>0</v>
      </c>
    </row>
    <row r="219" s="1" customFormat="1" ht="17" customHeight="1" spans="1:3">
      <c r="A219" s="12">
        <v>20136</v>
      </c>
      <c r="B219" s="15" t="s">
        <v>802</v>
      </c>
      <c r="C219" s="14">
        <f>SUM(C220:C224)</f>
        <v>1248</v>
      </c>
    </row>
    <row r="220" s="1" customFormat="1" ht="17" customHeight="1" spans="1:3">
      <c r="A220" s="12">
        <v>2013601</v>
      </c>
      <c r="B220" s="12" t="s">
        <v>682</v>
      </c>
      <c r="C220" s="16">
        <v>34</v>
      </c>
    </row>
    <row r="221" s="1" customFormat="1" ht="17" customHeight="1" spans="1:3">
      <c r="A221" s="12">
        <v>2013602</v>
      </c>
      <c r="B221" s="12" t="s">
        <v>683</v>
      </c>
      <c r="C221" s="16">
        <v>0</v>
      </c>
    </row>
    <row r="222" s="1" customFormat="1" ht="17" customHeight="1" spans="1:3">
      <c r="A222" s="12">
        <v>2013603</v>
      </c>
      <c r="B222" s="12" t="s">
        <v>684</v>
      </c>
      <c r="C222" s="16">
        <v>0</v>
      </c>
    </row>
    <row r="223" s="1" customFormat="1" ht="17" customHeight="1" spans="1:3">
      <c r="A223" s="12">
        <v>2013650</v>
      </c>
      <c r="B223" s="12" t="s">
        <v>691</v>
      </c>
      <c r="C223" s="16">
        <v>0</v>
      </c>
    </row>
    <row r="224" s="1" customFormat="1" ht="17" customHeight="1" spans="1:3">
      <c r="A224" s="12">
        <v>2013699</v>
      </c>
      <c r="B224" s="12" t="s">
        <v>803</v>
      </c>
      <c r="C224" s="16">
        <v>1214</v>
      </c>
    </row>
    <row r="225" s="1" customFormat="1" ht="17" customHeight="1" spans="1:3">
      <c r="A225" s="12">
        <v>20137</v>
      </c>
      <c r="B225" s="15" t="s">
        <v>804</v>
      </c>
      <c r="C225" s="14">
        <f>SUM(C226:C230)</f>
        <v>0</v>
      </c>
    </row>
    <row r="226" s="1" customFormat="1" ht="17" customHeight="1" spans="1:3">
      <c r="A226" s="12">
        <v>2013701</v>
      </c>
      <c r="B226" s="12" t="s">
        <v>682</v>
      </c>
      <c r="C226" s="16">
        <v>0</v>
      </c>
    </row>
    <row r="227" s="1" customFormat="1" ht="17" customHeight="1" spans="1:3">
      <c r="A227" s="12">
        <v>2013702</v>
      </c>
      <c r="B227" s="12" t="s">
        <v>683</v>
      </c>
      <c r="C227" s="16">
        <v>0</v>
      </c>
    </row>
    <row r="228" s="1" customFormat="1" ht="17" customHeight="1" spans="1:3">
      <c r="A228" s="12">
        <v>2013703</v>
      </c>
      <c r="B228" s="12" t="s">
        <v>684</v>
      </c>
      <c r="C228" s="16">
        <v>0</v>
      </c>
    </row>
    <row r="229" s="1" customFormat="1" ht="17" customHeight="1" spans="1:3">
      <c r="A229" s="12">
        <v>2013750</v>
      </c>
      <c r="B229" s="12" t="s">
        <v>691</v>
      </c>
      <c r="C229" s="16">
        <v>0</v>
      </c>
    </row>
    <row r="230" s="1" customFormat="1" ht="17" customHeight="1" spans="1:3">
      <c r="A230" s="12">
        <v>2013799</v>
      </c>
      <c r="B230" s="12" t="s">
        <v>805</v>
      </c>
      <c r="C230" s="16">
        <v>0</v>
      </c>
    </row>
    <row r="231" s="1" customFormat="1" ht="17" customHeight="1" spans="1:3">
      <c r="A231" s="12">
        <v>20138</v>
      </c>
      <c r="B231" s="15" t="s">
        <v>806</v>
      </c>
      <c r="C231" s="14">
        <f>SUM(C232:C247)</f>
        <v>3627</v>
      </c>
    </row>
    <row r="232" s="1" customFormat="1" ht="17" customHeight="1" spans="1:3">
      <c r="A232" s="12">
        <v>2013801</v>
      </c>
      <c r="B232" s="12" t="s">
        <v>682</v>
      </c>
      <c r="C232" s="16">
        <v>2207</v>
      </c>
    </row>
    <row r="233" s="1" customFormat="1" ht="17" customHeight="1" spans="1:3">
      <c r="A233" s="12">
        <v>2013802</v>
      </c>
      <c r="B233" s="12" t="s">
        <v>683</v>
      </c>
      <c r="C233" s="16">
        <v>54</v>
      </c>
    </row>
    <row r="234" s="1" customFormat="1" ht="17" customHeight="1" spans="1:3">
      <c r="A234" s="12">
        <v>2013803</v>
      </c>
      <c r="B234" s="12" t="s">
        <v>684</v>
      </c>
      <c r="C234" s="16">
        <v>0</v>
      </c>
    </row>
    <row r="235" s="1" customFormat="1" ht="17" customHeight="1" spans="1:3">
      <c r="A235" s="12">
        <v>2013804</v>
      </c>
      <c r="B235" s="12" t="s">
        <v>807</v>
      </c>
      <c r="C235" s="16">
        <v>86</v>
      </c>
    </row>
    <row r="236" s="1" customFormat="1" ht="17" customHeight="1" spans="1:3">
      <c r="A236" s="12">
        <v>2013805</v>
      </c>
      <c r="B236" s="12" t="s">
        <v>808</v>
      </c>
      <c r="C236" s="16">
        <v>37</v>
      </c>
    </row>
    <row r="237" s="1" customFormat="1" ht="17" customHeight="1" spans="1:3">
      <c r="A237" s="12">
        <v>2013806</v>
      </c>
      <c r="B237" s="12" t="s">
        <v>809</v>
      </c>
      <c r="C237" s="16">
        <v>0</v>
      </c>
    </row>
    <row r="238" s="1" customFormat="1" ht="17" customHeight="1" spans="1:3">
      <c r="A238" s="12">
        <v>2013807</v>
      </c>
      <c r="B238" s="12" t="s">
        <v>810</v>
      </c>
      <c r="C238" s="16">
        <v>0</v>
      </c>
    </row>
    <row r="239" s="1" customFormat="1" ht="17" customHeight="1" spans="1:3">
      <c r="A239" s="12">
        <v>2013808</v>
      </c>
      <c r="B239" s="12" t="s">
        <v>723</v>
      </c>
      <c r="C239" s="16">
        <v>0</v>
      </c>
    </row>
    <row r="240" s="1" customFormat="1" ht="17" customHeight="1" spans="1:3">
      <c r="A240" s="12">
        <v>2013809</v>
      </c>
      <c r="B240" s="12" t="s">
        <v>811</v>
      </c>
      <c r="C240" s="16">
        <v>0</v>
      </c>
    </row>
    <row r="241" s="1" customFormat="1" ht="17" customHeight="1" spans="1:3">
      <c r="A241" s="12">
        <v>2013810</v>
      </c>
      <c r="B241" s="12" t="s">
        <v>812</v>
      </c>
      <c r="C241" s="16">
        <v>0</v>
      </c>
    </row>
    <row r="242" s="1" customFormat="1" ht="17" customHeight="1" spans="1:3">
      <c r="A242" s="12">
        <v>2013811</v>
      </c>
      <c r="B242" s="12" t="s">
        <v>813</v>
      </c>
      <c r="C242" s="16">
        <v>0</v>
      </c>
    </row>
    <row r="243" s="1" customFormat="1" ht="17" customHeight="1" spans="1:3">
      <c r="A243" s="12">
        <v>2013812</v>
      </c>
      <c r="B243" s="12" t="s">
        <v>814</v>
      </c>
      <c r="C243" s="16">
        <v>0</v>
      </c>
    </row>
    <row r="244" s="1" customFormat="1" ht="17" customHeight="1" spans="1:3">
      <c r="A244" s="12">
        <v>2013813</v>
      </c>
      <c r="B244" s="12" t="s">
        <v>815</v>
      </c>
      <c r="C244" s="16">
        <v>0</v>
      </c>
    </row>
    <row r="245" s="1" customFormat="1" ht="17" customHeight="1" spans="1:3">
      <c r="A245" s="12">
        <v>2013814</v>
      </c>
      <c r="B245" s="12" t="s">
        <v>816</v>
      </c>
      <c r="C245" s="16">
        <v>0</v>
      </c>
    </row>
    <row r="246" s="1" customFormat="1" ht="17" customHeight="1" spans="1:3">
      <c r="A246" s="12">
        <v>2013850</v>
      </c>
      <c r="B246" s="12" t="s">
        <v>691</v>
      </c>
      <c r="C246" s="16">
        <v>0</v>
      </c>
    </row>
    <row r="247" s="1" customFormat="1" ht="17" customHeight="1" spans="1:3">
      <c r="A247" s="12">
        <v>2013899</v>
      </c>
      <c r="B247" s="12" t="s">
        <v>817</v>
      </c>
      <c r="C247" s="16">
        <v>1243</v>
      </c>
    </row>
    <row r="248" s="1" customFormat="1" ht="17" customHeight="1" spans="1:3">
      <c r="A248" s="12">
        <v>20199</v>
      </c>
      <c r="B248" s="15" t="s">
        <v>818</v>
      </c>
      <c r="C248" s="14">
        <f>SUM(C249:C250)</f>
        <v>3838</v>
      </c>
    </row>
    <row r="249" s="1" customFormat="1" ht="17" customHeight="1" spans="1:3">
      <c r="A249" s="12">
        <v>2019901</v>
      </c>
      <c r="B249" s="12" t="s">
        <v>819</v>
      </c>
      <c r="C249" s="16">
        <v>0</v>
      </c>
    </row>
    <row r="250" s="1" customFormat="1" ht="17" customHeight="1" spans="1:3">
      <c r="A250" s="12">
        <v>2019999</v>
      </c>
      <c r="B250" s="12" t="s">
        <v>820</v>
      </c>
      <c r="C250" s="16">
        <v>3838</v>
      </c>
    </row>
    <row r="251" s="1" customFormat="1" ht="17" customHeight="1" spans="1:3">
      <c r="A251" s="12">
        <v>202</v>
      </c>
      <c r="B251" s="15" t="s">
        <v>821</v>
      </c>
      <c r="C251" s="14">
        <f>SUM(C252,C259,C262,C265,C271,C275,C277,C282,C288)</f>
        <v>0</v>
      </c>
    </row>
    <row r="252" s="1" customFormat="1" ht="17" customHeight="1" spans="1:3">
      <c r="A252" s="12">
        <v>20201</v>
      </c>
      <c r="B252" s="15" t="s">
        <v>822</v>
      </c>
      <c r="C252" s="14">
        <f>SUM(C253:C258)</f>
        <v>0</v>
      </c>
    </row>
    <row r="253" s="1" customFormat="1" ht="17" customHeight="1" spans="1:3">
      <c r="A253" s="12">
        <v>2020101</v>
      </c>
      <c r="B253" s="12" t="s">
        <v>682</v>
      </c>
      <c r="C253" s="16">
        <v>0</v>
      </c>
    </row>
    <row r="254" s="1" customFormat="1" ht="17" customHeight="1" spans="1:3">
      <c r="A254" s="12">
        <v>2020102</v>
      </c>
      <c r="B254" s="12" t="s">
        <v>683</v>
      </c>
      <c r="C254" s="16">
        <v>0</v>
      </c>
    </row>
    <row r="255" s="1" customFormat="1" ht="17" customHeight="1" spans="1:3">
      <c r="A255" s="12">
        <v>2020103</v>
      </c>
      <c r="B255" s="12" t="s">
        <v>684</v>
      </c>
      <c r="C255" s="16">
        <v>0</v>
      </c>
    </row>
    <row r="256" s="1" customFormat="1" ht="17" customHeight="1" spans="1:3">
      <c r="A256" s="12">
        <v>2020104</v>
      </c>
      <c r="B256" s="12" t="s">
        <v>789</v>
      </c>
      <c r="C256" s="16">
        <v>0</v>
      </c>
    </row>
    <row r="257" s="1" customFormat="1" ht="17" customHeight="1" spans="1:3">
      <c r="A257" s="12">
        <v>2020150</v>
      </c>
      <c r="B257" s="12" t="s">
        <v>691</v>
      </c>
      <c r="C257" s="16">
        <v>0</v>
      </c>
    </row>
    <row r="258" s="1" customFormat="1" ht="17" customHeight="1" spans="1:3">
      <c r="A258" s="12">
        <v>2020199</v>
      </c>
      <c r="B258" s="12" t="s">
        <v>823</v>
      </c>
      <c r="C258" s="16">
        <v>0</v>
      </c>
    </row>
    <row r="259" s="1" customFormat="1" ht="17" customHeight="1" spans="1:3">
      <c r="A259" s="12">
        <v>20202</v>
      </c>
      <c r="B259" s="15" t="s">
        <v>824</v>
      </c>
      <c r="C259" s="14">
        <f>SUM(C260:C261)</f>
        <v>0</v>
      </c>
    </row>
    <row r="260" s="1" customFormat="1" ht="17" customHeight="1" spans="1:3">
      <c r="A260" s="12">
        <v>2020201</v>
      </c>
      <c r="B260" s="12" t="s">
        <v>825</v>
      </c>
      <c r="C260" s="16">
        <v>0</v>
      </c>
    </row>
    <row r="261" s="1" customFormat="1" ht="17" customHeight="1" spans="1:3">
      <c r="A261" s="12">
        <v>2020202</v>
      </c>
      <c r="B261" s="12" t="s">
        <v>826</v>
      </c>
      <c r="C261" s="16">
        <v>0</v>
      </c>
    </row>
    <row r="262" s="1" customFormat="1" ht="17" customHeight="1" spans="1:3">
      <c r="A262" s="12">
        <v>20203</v>
      </c>
      <c r="B262" s="15" t="s">
        <v>827</v>
      </c>
      <c r="C262" s="14">
        <f>SUM(C263:C264)</f>
        <v>0</v>
      </c>
    </row>
    <row r="263" s="1" customFormat="1" ht="17" customHeight="1" spans="1:3">
      <c r="A263" s="12">
        <v>2020304</v>
      </c>
      <c r="B263" s="12" t="s">
        <v>828</v>
      </c>
      <c r="C263" s="16">
        <v>0</v>
      </c>
    </row>
    <row r="264" s="1" customFormat="1" ht="17" customHeight="1" spans="1:3">
      <c r="A264" s="12">
        <v>2020306</v>
      </c>
      <c r="B264" s="12" t="s">
        <v>829</v>
      </c>
      <c r="C264" s="16">
        <v>0</v>
      </c>
    </row>
    <row r="265" s="1" customFormat="1" ht="17" customHeight="1" spans="1:3">
      <c r="A265" s="12">
        <v>20204</v>
      </c>
      <c r="B265" s="15" t="s">
        <v>830</v>
      </c>
      <c r="C265" s="14">
        <f>SUM(C266:C270)</f>
        <v>0</v>
      </c>
    </row>
    <row r="266" s="1" customFormat="1" ht="17" customHeight="1" spans="1:3">
      <c r="A266" s="12">
        <v>2020401</v>
      </c>
      <c r="B266" s="12" t="s">
        <v>831</v>
      </c>
      <c r="C266" s="16">
        <v>0</v>
      </c>
    </row>
    <row r="267" s="1" customFormat="1" ht="17" customHeight="1" spans="1:3">
      <c r="A267" s="12">
        <v>2020402</v>
      </c>
      <c r="B267" s="12" t="s">
        <v>832</v>
      </c>
      <c r="C267" s="16">
        <v>0</v>
      </c>
    </row>
    <row r="268" s="1" customFormat="1" ht="17" customHeight="1" spans="1:3">
      <c r="A268" s="12">
        <v>2020403</v>
      </c>
      <c r="B268" s="12" t="s">
        <v>833</v>
      </c>
      <c r="C268" s="16">
        <v>0</v>
      </c>
    </row>
    <row r="269" s="1" customFormat="1" ht="17" customHeight="1" spans="1:3">
      <c r="A269" s="12">
        <v>2020404</v>
      </c>
      <c r="B269" s="12" t="s">
        <v>834</v>
      </c>
      <c r="C269" s="16">
        <v>0</v>
      </c>
    </row>
    <row r="270" s="1" customFormat="1" ht="17" customHeight="1" spans="1:3">
      <c r="A270" s="12">
        <v>2020499</v>
      </c>
      <c r="B270" s="12" t="s">
        <v>835</v>
      </c>
      <c r="C270" s="16">
        <v>0</v>
      </c>
    </row>
    <row r="271" s="1" customFormat="1" ht="17" customHeight="1" spans="1:3">
      <c r="A271" s="12">
        <v>20205</v>
      </c>
      <c r="B271" s="15" t="s">
        <v>836</v>
      </c>
      <c r="C271" s="14">
        <f>SUM(C272:C274)</f>
        <v>0</v>
      </c>
    </row>
    <row r="272" s="1" customFormat="1" ht="17" customHeight="1" spans="1:3">
      <c r="A272" s="12">
        <v>2020503</v>
      </c>
      <c r="B272" s="12" t="s">
        <v>837</v>
      </c>
      <c r="C272" s="16">
        <v>0</v>
      </c>
    </row>
    <row r="273" s="1" customFormat="1" ht="17" customHeight="1" spans="1:3">
      <c r="A273" s="12">
        <v>2020504</v>
      </c>
      <c r="B273" s="12" t="s">
        <v>838</v>
      </c>
      <c r="C273" s="16">
        <v>0</v>
      </c>
    </row>
    <row r="274" s="1" customFormat="1" ht="17" customHeight="1" spans="1:3">
      <c r="A274" s="12">
        <v>2020599</v>
      </c>
      <c r="B274" s="12" t="s">
        <v>839</v>
      </c>
      <c r="C274" s="16">
        <v>0</v>
      </c>
    </row>
    <row r="275" s="1" customFormat="1" ht="17" customHeight="1" spans="1:3">
      <c r="A275" s="12">
        <v>20206</v>
      </c>
      <c r="B275" s="15" t="s">
        <v>840</v>
      </c>
      <c r="C275" s="14">
        <f>C276</f>
        <v>0</v>
      </c>
    </row>
    <row r="276" s="1" customFormat="1" ht="17" customHeight="1" spans="1:3">
      <c r="A276" s="12">
        <v>2020601</v>
      </c>
      <c r="B276" s="12" t="s">
        <v>841</v>
      </c>
      <c r="C276" s="16">
        <v>0</v>
      </c>
    </row>
    <row r="277" s="1" customFormat="1" ht="17" customHeight="1" spans="1:3">
      <c r="A277" s="12">
        <v>20207</v>
      </c>
      <c r="B277" s="15" t="s">
        <v>842</v>
      </c>
      <c r="C277" s="14">
        <f>SUM(C278:C281)</f>
        <v>0</v>
      </c>
    </row>
    <row r="278" s="1" customFormat="1" ht="17" customHeight="1" spans="1:3">
      <c r="A278" s="12">
        <v>2020701</v>
      </c>
      <c r="B278" s="12" t="s">
        <v>843</v>
      </c>
      <c r="C278" s="16">
        <v>0</v>
      </c>
    </row>
    <row r="279" s="1" customFormat="1" ht="17" customHeight="1" spans="1:3">
      <c r="A279" s="12">
        <v>2020702</v>
      </c>
      <c r="B279" s="12" t="s">
        <v>844</v>
      </c>
      <c r="C279" s="16">
        <v>0</v>
      </c>
    </row>
    <row r="280" s="1" customFormat="1" ht="17" customHeight="1" spans="1:3">
      <c r="A280" s="12">
        <v>2020703</v>
      </c>
      <c r="B280" s="12" t="s">
        <v>845</v>
      </c>
      <c r="C280" s="16">
        <v>0</v>
      </c>
    </row>
    <row r="281" s="1" customFormat="1" ht="17" customHeight="1" spans="1:3">
      <c r="A281" s="12">
        <v>2020799</v>
      </c>
      <c r="B281" s="12" t="s">
        <v>846</v>
      </c>
      <c r="C281" s="16">
        <v>0</v>
      </c>
    </row>
    <row r="282" s="1" customFormat="1" ht="17" customHeight="1" spans="1:3">
      <c r="A282" s="12">
        <v>20208</v>
      </c>
      <c r="B282" s="15" t="s">
        <v>847</v>
      </c>
      <c r="C282" s="14">
        <f>SUM(C283:C287)</f>
        <v>0</v>
      </c>
    </row>
    <row r="283" s="1" customFormat="1" ht="17" customHeight="1" spans="1:3">
      <c r="A283" s="12">
        <v>2020801</v>
      </c>
      <c r="B283" s="12" t="s">
        <v>682</v>
      </c>
      <c r="C283" s="16">
        <v>0</v>
      </c>
    </row>
    <row r="284" s="1" customFormat="1" ht="17" customHeight="1" spans="1:3">
      <c r="A284" s="12">
        <v>2020802</v>
      </c>
      <c r="B284" s="12" t="s">
        <v>683</v>
      </c>
      <c r="C284" s="16">
        <v>0</v>
      </c>
    </row>
    <row r="285" s="1" customFormat="1" ht="17" customHeight="1" spans="1:3">
      <c r="A285" s="12">
        <v>2020803</v>
      </c>
      <c r="B285" s="12" t="s">
        <v>684</v>
      </c>
      <c r="C285" s="16">
        <v>0</v>
      </c>
    </row>
    <row r="286" s="1" customFormat="1" ht="17" customHeight="1" spans="1:3">
      <c r="A286" s="12">
        <v>2020850</v>
      </c>
      <c r="B286" s="12" t="s">
        <v>691</v>
      </c>
      <c r="C286" s="16">
        <v>0</v>
      </c>
    </row>
    <row r="287" s="1" customFormat="1" ht="17" customHeight="1" spans="1:3">
      <c r="A287" s="12">
        <v>2020899</v>
      </c>
      <c r="B287" s="12" t="s">
        <v>848</v>
      </c>
      <c r="C287" s="16">
        <v>0</v>
      </c>
    </row>
    <row r="288" s="1" customFormat="1" ht="17" customHeight="1" spans="1:3">
      <c r="A288" s="12">
        <v>20299</v>
      </c>
      <c r="B288" s="15" t="s">
        <v>849</v>
      </c>
      <c r="C288" s="14">
        <f t="shared" ref="C288:C293" si="0">C289</f>
        <v>0</v>
      </c>
    </row>
    <row r="289" s="1" customFormat="1" ht="17" customHeight="1" spans="1:3">
      <c r="A289" s="12">
        <v>2029901</v>
      </c>
      <c r="B289" s="12" t="s">
        <v>850</v>
      </c>
      <c r="C289" s="16">
        <v>0</v>
      </c>
    </row>
    <row r="290" s="1" customFormat="1" ht="17" customHeight="1" spans="1:3">
      <c r="A290" s="12">
        <v>203</v>
      </c>
      <c r="B290" s="15" t="s">
        <v>851</v>
      </c>
      <c r="C290" s="14">
        <f>SUM(C291,C293,C295,C297,C307)</f>
        <v>0</v>
      </c>
    </row>
    <row r="291" s="1" customFormat="1" ht="17" customHeight="1" spans="1:3">
      <c r="A291" s="12">
        <v>20301</v>
      </c>
      <c r="B291" s="15" t="s">
        <v>852</v>
      </c>
      <c r="C291" s="14">
        <f t="shared" si="0"/>
        <v>0</v>
      </c>
    </row>
    <row r="292" s="1" customFormat="1" ht="17" customHeight="1" spans="1:3">
      <c r="A292" s="12">
        <v>2030101</v>
      </c>
      <c r="B292" s="12" t="s">
        <v>853</v>
      </c>
      <c r="C292" s="16">
        <v>0</v>
      </c>
    </row>
    <row r="293" s="1" customFormat="1" ht="17" customHeight="1" spans="1:3">
      <c r="A293" s="12">
        <v>20304</v>
      </c>
      <c r="B293" s="15" t="s">
        <v>854</v>
      </c>
      <c r="C293" s="14">
        <f t="shared" si="0"/>
        <v>0</v>
      </c>
    </row>
    <row r="294" s="1" customFormat="1" ht="17" customHeight="1" spans="1:3">
      <c r="A294" s="12">
        <v>2030401</v>
      </c>
      <c r="B294" s="12" t="s">
        <v>855</v>
      </c>
      <c r="C294" s="16">
        <v>0</v>
      </c>
    </row>
    <row r="295" s="1" customFormat="1" ht="17" customHeight="1" spans="1:3">
      <c r="A295" s="12">
        <v>20305</v>
      </c>
      <c r="B295" s="15" t="s">
        <v>856</v>
      </c>
      <c r="C295" s="14">
        <f>C296</f>
        <v>0</v>
      </c>
    </row>
    <row r="296" s="1" customFormat="1" ht="17" customHeight="1" spans="1:3">
      <c r="A296" s="12">
        <v>2030501</v>
      </c>
      <c r="B296" s="12" t="s">
        <v>857</v>
      </c>
      <c r="C296" s="16">
        <v>0</v>
      </c>
    </row>
    <row r="297" s="1" customFormat="1" ht="17" customHeight="1" spans="1:3">
      <c r="A297" s="12">
        <v>20306</v>
      </c>
      <c r="B297" s="15" t="s">
        <v>858</v>
      </c>
      <c r="C297" s="14">
        <f>SUM(C298:C306)</f>
        <v>0</v>
      </c>
    </row>
    <row r="298" s="1" customFormat="1" ht="17" customHeight="1" spans="1:3">
      <c r="A298" s="12">
        <v>2030601</v>
      </c>
      <c r="B298" s="12" t="s">
        <v>859</v>
      </c>
      <c r="C298" s="16">
        <v>0</v>
      </c>
    </row>
    <row r="299" s="1" customFormat="1" ht="17" customHeight="1" spans="1:3">
      <c r="A299" s="12">
        <v>2030602</v>
      </c>
      <c r="B299" s="12" t="s">
        <v>860</v>
      </c>
      <c r="C299" s="16">
        <v>0</v>
      </c>
    </row>
    <row r="300" s="1" customFormat="1" ht="17" customHeight="1" spans="1:3">
      <c r="A300" s="12">
        <v>2030603</v>
      </c>
      <c r="B300" s="12" t="s">
        <v>861</v>
      </c>
      <c r="C300" s="16">
        <v>0</v>
      </c>
    </row>
    <row r="301" s="1" customFormat="1" ht="17" customHeight="1" spans="1:3">
      <c r="A301" s="12">
        <v>2030604</v>
      </c>
      <c r="B301" s="12" t="s">
        <v>862</v>
      </c>
      <c r="C301" s="16">
        <v>0</v>
      </c>
    </row>
    <row r="302" s="1" customFormat="1" ht="17" customHeight="1" spans="1:3">
      <c r="A302" s="12">
        <v>2030605</v>
      </c>
      <c r="B302" s="12" t="s">
        <v>863</v>
      </c>
      <c r="C302" s="16">
        <v>0</v>
      </c>
    </row>
    <row r="303" s="1" customFormat="1" ht="17" customHeight="1" spans="1:3">
      <c r="A303" s="12">
        <v>2030606</v>
      </c>
      <c r="B303" s="12" t="s">
        <v>864</v>
      </c>
      <c r="C303" s="16">
        <v>0</v>
      </c>
    </row>
    <row r="304" s="1" customFormat="1" ht="17" customHeight="1" spans="1:3">
      <c r="A304" s="12">
        <v>2030607</v>
      </c>
      <c r="B304" s="12" t="s">
        <v>865</v>
      </c>
      <c r="C304" s="16">
        <v>0</v>
      </c>
    </row>
    <row r="305" s="1" customFormat="1" ht="17" customHeight="1" spans="1:3">
      <c r="A305" s="12">
        <v>2030608</v>
      </c>
      <c r="B305" s="12" t="s">
        <v>866</v>
      </c>
      <c r="C305" s="16">
        <v>0</v>
      </c>
    </row>
    <row r="306" s="1" customFormat="1" ht="17" customHeight="1" spans="1:3">
      <c r="A306" s="12">
        <v>2030699</v>
      </c>
      <c r="B306" s="12" t="s">
        <v>867</v>
      </c>
      <c r="C306" s="16">
        <v>0</v>
      </c>
    </row>
    <row r="307" s="1" customFormat="1" ht="17" customHeight="1" spans="1:3">
      <c r="A307" s="12">
        <v>20399</v>
      </c>
      <c r="B307" s="15" t="s">
        <v>868</v>
      </c>
      <c r="C307" s="14">
        <f>C308</f>
        <v>0</v>
      </c>
    </row>
    <row r="308" s="1" customFormat="1" ht="17" customHeight="1" spans="1:3">
      <c r="A308" s="12">
        <v>2039901</v>
      </c>
      <c r="B308" s="12" t="s">
        <v>869</v>
      </c>
      <c r="C308" s="16">
        <v>0</v>
      </c>
    </row>
    <row r="309" s="1" customFormat="1" ht="17" customHeight="1" spans="1:3">
      <c r="A309" s="12">
        <v>204</v>
      </c>
      <c r="B309" s="15" t="s">
        <v>870</v>
      </c>
      <c r="C309" s="14">
        <f>SUM(C310,C313,C322,C329,C337,C346,C362,C372,C382,C390,C396)</f>
        <v>11663</v>
      </c>
    </row>
    <row r="310" s="1" customFormat="1" ht="17" customHeight="1" spans="1:3">
      <c r="A310" s="12">
        <v>20401</v>
      </c>
      <c r="B310" s="15" t="s">
        <v>871</v>
      </c>
      <c r="C310" s="14">
        <f>SUM(C311:C312)</f>
        <v>53</v>
      </c>
    </row>
    <row r="311" s="1" customFormat="1" ht="17" customHeight="1" spans="1:3">
      <c r="A311" s="12">
        <v>2040101</v>
      </c>
      <c r="B311" s="12" t="s">
        <v>872</v>
      </c>
      <c r="C311" s="16">
        <v>20</v>
      </c>
    </row>
    <row r="312" s="1" customFormat="1" ht="17" customHeight="1" spans="1:3">
      <c r="A312" s="12">
        <v>2040199</v>
      </c>
      <c r="B312" s="12" t="s">
        <v>873</v>
      </c>
      <c r="C312" s="16">
        <v>33</v>
      </c>
    </row>
    <row r="313" s="1" customFormat="1" ht="17" customHeight="1" spans="1:3">
      <c r="A313" s="12">
        <v>20402</v>
      </c>
      <c r="B313" s="15" t="s">
        <v>874</v>
      </c>
      <c r="C313" s="14">
        <f>SUM(C314:C321)</f>
        <v>10831</v>
      </c>
    </row>
    <row r="314" s="1" customFormat="1" ht="17" customHeight="1" spans="1:3">
      <c r="A314" s="12">
        <v>2040201</v>
      </c>
      <c r="B314" s="12" t="s">
        <v>682</v>
      </c>
      <c r="C314" s="16">
        <v>4722</v>
      </c>
    </row>
    <row r="315" s="1" customFormat="1" ht="17" customHeight="1" spans="1:3">
      <c r="A315" s="12">
        <v>2040202</v>
      </c>
      <c r="B315" s="12" t="s">
        <v>683</v>
      </c>
      <c r="C315" s="16">
        <v>0</v>
      </c>
    </row>
    <row r="316" s="1" customFormat="1" ht="17" customHeight="1" spans="1:3">
      <c r="A316" s="12">
        <v>2040203</v>
      </c>
      <c r="B316" s="12" t="s">
        <v>684</v>
      </c>
      <c r="C316" s="16">
        <v>0</v>
      </c>
    </row>
    <row r="317" s="1" customFormat="1" ht="17" customHeight="1" spans="1:3">
      <c r="A317" s="12">
        <v>2040219</v>
      </c>
      <c r="B317" s="12" t="s">
        <v>723</v>
      </c>
      <c r="C317" s="16">
        <v>0</v>
      </c>
    </row>
    <row r="318" s="1" customFormat="1" ht="17" customHeight="1" spans="1:3">
      <c r="A318" s="12">
        <v>2040220</v>
      </c>
      <c r="B318" s="12" t="s">
        <v>875</v>
      </c>
      <c r="C318" s="16">
        <v>0</v>
      </c>
    </row>
    <row r="319" s="1" customFormat="1" ht="17" customHeight="1" spans="1:3">
      <c r="A319" s="12">
        <v>2040221</v>
      </c>
      <c r="B319" s="12" t="s">
        <v>876</v>
      </c>
      <c r="C319" s="16">
        <v>0</v>
      </c>
    </row>
    <row r="320" s="1" customFormat="1" ht="17" customHeight="1" spans="1:3">
      <c r="A320" s="12">
        <v>2040250</v>
      </c>
      <c r="B320" s="12" t="s">
        <v>691</v>
      </c>
      <c r="C320" s="16">
        <v>0</v>
      </c>
    </row>
    <row r="321" s="1" customFormat="1" ht="17" customHeight="1" spans="1:3">
      <c r="A321" s="12">
        <v>2040299</v>
      </c>
      <c r="B321" s="12" t="s">
        <v>877</v>
      </c>
      <c r="C321" s="16">
        <v>6109</v>
      </c>
    </row>
    <row r="322" s="1" customFormat="1" ht="17" customHeight="1" spans="1:3">
      <c r="A322" s="12">
        <v>20403</v>
      </c>
      <c r="B322" s="15" t="s">
        <v>878</v>
      </c>
      <c r="C322" s="14">
        <f>SUM(C323:C328)</f>
        <v>0</v>
      </c>
    </row>
    <row r="323" s="1" customFormat="1" ht="17" customHeight="1" spans="1:3">
      <c r="A323" s="12">
        <v>2040301</v>
      </c>
      <c r="B323" s="12" t="s">
        <v>682</v>
      </c>
      <c r="C323" s="16">
        <v>0</v>
      </c>
    </row>
    <row r="324" s="1" customFormat="1" ht="17" customHeight="1" spans="1:3">
      <c r="A324" s="12">
        <v>2040302</v>
      </c>
      <c r="B324" s="12" t="s">
        <v>683</v>
      </c>
      <c r="C324" s="16">
        <v>0</v>
      </c>
    </row>
    <row r="325" s="1" customFormat="1" ht="17" customHeight="1" spans="1:3">
      <c r="A325" s="12">
        <v>2040303</v>
      </c>
      <c r="B325" s="12" t="s">
        <v>684</v>
      </c>
      <c r="C325" s="16">
        <v>0</v>
      </c>
    </row>
    <row r="326" s="1" customFormat="1" ht="17" customHeight="1" spans="1:3">
      <c r="A326" s="12">
        <v>2040304</v>
      </c>
      <c r="B326" s="12" t="s">
        <v>879</v>
      </c>
      <c r="C326" s="16">
        <v>0</v>
      </c>
    </row>
    <row r="327" s="1" customFormat="1" ht="17" customHeight="1" spans="1:3">
      <c r="A327" s="12">
        <v>2040350</v>
      </c>
      <c r="B327" s="12" t="s">
        <v>691</v>
      </c>
      <c r="C327" s="16">
        <v>0</v>
      </c>
    </row>
    <row r="328" s="1" customFormat="1" ht="17" customHeight="1" spans="1:3">
      <c r="A328" s="12">
        <v>2040399</v>
      </c>
      <c r="B328" s="12" t="s">
        <v>880</v>
      </c>
      <c r="C328" s="16">
        <v>0</v>
      </c>
    </row>
    <row r="329" s="1" customFormat="1" ht="17" customHeight="1" spans="1:3">
      <c r="A329" s="12">
        <v>20404</v>
      </c>
      <c r="B329" s="15" t="s">
        <v>881</v>
      </c>
      <c r="C329" s="14">
        <f>SUM(C330:C336)</f>
        <v>0</v>
      </c>
    </row>
    <row r="330" s="1" customFormat="1" ht="17" customHeight="1" spans="1:3">
      <c r="A330" s="12">
        <v>2040401</v>
      </c>
      <c r="B330" s="12" t="s">
        <v>682</v>
      </c>
      <c r="C330" s="16">
        <v>0</v>
      </c>
    </row>
    <row r="331" s="1" customFormat="1" ht="17" customHeight="1" spans="1:3">
      <c r="A331" s="12">
        <v>2040402</v>
      </c>
      <c r="B331" s="12" t="s">
        <v>683</v>
      </c>
      <c r="C331" s="16">
        <v>0</v>
      </c>
    </row>
    <row r="332" s="1" customFormat="1" ht="17" customHeight="1" spans="1:3">
      <c r="A332" s="12">
        <v>2040403</v>
      </c>
      <c r="B332" s="12" t="s">
        <v>684</v>
      </c>
      <c r="C332" s="16">
        <v>0</v>
      </c>
    </row>
    <row r="333" s="1" customFormat="1" ht="17" customHeight="1" spans="1:3">
      <c r="A333" s="12">
        <v>2040409</v>
      </c>
      <c r="B333" s="12" t="s">
        <v>882</v>
      </c>
      <c r="C333" s="16">
        <v>0</v>
      </c>
    </row>
    <row r="334" s="1" customFormat="1" ht="17" customHeight="1" spans="1:3">
      <c r="A334" s="12">
        <v>2040410</v>
      </c>
      <c r="B334" s="12" t="s">
        <v>883</v>
      </c>
      <c r="C334" s="16">
        <v>0</v>
      </c>
    </row>
    <row r="335" s="1" customFormat="1" ht="17" customHeight="1" spans="1:3">
      <c r="A335" s="12">
        <v>2040450</v>
      </c>
      <c r="B335" s="12" t="s">
        <v>691</v>
      </c>
      <c r="C335" s="16">
        <v>0</v>
      </c>
    </row>
    <row r="336" s="1" customFormat="1" ht="17" customHeight="1" spans="1:3">
      <c r="A336" s="12">
        <v>2040499</v>
      </c>
      <c r="B336" s="12" t="s">
        <v>884</v>
      </c>
      <c r="C336" s="16">
        <v>0</v>
      </c>
    </row>
    <row r="337" s="1" customFormat="1" ht="17" customHeight="1" spans="1:3">
      <c r="A337" s="12">
        <v>20405</v>
      </c>
      <c r="B337" s="15" t="s">
        <v>885</v>
      </c>
      <c r="C337" s="14">
        <f>SUM(C338:C345)</f>
        <v>50</v>
      </c>
    </row>
    <row r="338" s="1" customFormat="1" ht="17" customHeight="1" spans="1:3">
      <c r="A338" s="12">
        <v>2040501</v>
      </c>
      <c r="B338" s="12" t="s">
        <v>682</v>
      </c>
      <c r="C338" s="16">
        <v>0</v>
      </c>
    </row>
    <row r="339" s="1" customFormat="1" ht="17" customHeight="1" spans="1:3">
      <c r="A339" s="12">
        <v>2040502</v>
      </c>
      <c r="B339" s="12" t="s">
        <v>683</v>
      </c>
      <c r="C339" s="16">
        <v>0</v>
      </c>
    </row>
    <row r="340" s="1" customFormat="1" ht="17" customHeight="1" spans="1:3">
      <c r="A340" s="12">
        <v>2040503</v>
      </c>
      <c r="B340" s="12" t="s">
        <v>684</v>
      </c>
      <c r="C340" s="16">
        <v>0</v>
      </c>
    </row>
    <row r="341" s="1" customFormat="1" ht="17" customHeight="1" spans="1:3">
      <c r="A341" s="12">
        <v>2040504</v>
      </c>
      <c r="B341" s="12" t="s">
        <v>886</v>
      </c>
      <c r="C341" s="16">
        <v>0</v>
      </c>
    </row>
    <row r="342" s="1" customFormat="1" ht="17" customHeight="1" spans="1:3">
      <c r="A342" s="12">
        <v>2040505</v>
      </c>
      <c r="B342" s="12" t="s">
        <v>887</v>
      </c>
      <c r="C342" s="16">
        <v>0</v>
      </c>
    </row>
    <row r="343" s="1" customFormat="1" ht="17" customHeight="1" spans="1:3">
      <c r="A343" s="12">
        <v>2040506</v>
      </c>
      <c r="B343" s="12" t="s">
        <v>888</v>
      </c>
      <c r="C343" s="16">
        <v>0</v>
      </c>
    </row>
    <row r="344" s="1" customFormat="1" ht="17" customHeight="1" spans="1:3">
      <c r="A344" s="12">
        <v>2040550</v>
      </c>
      <c r="B344" s="12" t="s">
        <v>691</v>
      </c>
      <c r="C344" s="16">
        <v>0</v>
      </c>
    </row>
    <row r="345" s="1" customFormat="1" ht="17" customHeight="1" spans="1:3">
      <c r="A345" s="12">
        <v>2040599</v>
      </c>
      <c r="B345" s="12" t="s">
        <v>889</v>
      </c>
      <c r="C345" s="16">
        <v>50</v>
      </c>
    </row>
    <row r="346" s="1" customFormat="1" ht="17" customHeight="1" spans="1:3">
      <c r="A346" s="12">
        <v>20406</v>
      </c>
      <c r="B346" s="15" t="s">
        <v>890</v>
      </c>
      <c r="C346" s="14">
        <f>SUM(C347:C361)</f>
        <v>690</v>
      </c>
    </row>
    <row r="347" s="1" customFormat="1" ht="17" customHeight="1" spans="1:3">
      <c r="A347" s="12">
        <v>2040601</v>
      </c>
      <c r="B347" s="12" t="s">
        <v>682</v>
      </c>
      <c r="C347" s="16">
        <v>483</v>
      </c>
    </row>
    <row r="348" s="1" customFormat="1" ht="17" customHeight="1" spans="1:3">
      <c r="A348" s="12">
        <v>2040602</v>
      </c>
      <c r="B348" s="12" t="s">
        <v>683</v>
      </c>
      <c r="C348" s="16">
        <v>0</v>
      </c>
    </row>
    <row r="349" s="1" customFormat="1" ht="17" customHeight="1" spans="1:3">
      <c r="A349" s="12">
        <v>2040603</v>
      </c>
      <c r="B349" s="12" t="s">
        <v>684</v>
      </c>
      <c r="C349" s="16">
        <v>0</v>
      </c>
    </row>
    <row r="350" s="1" customFormat="1" ht="17" customHeight="1" spans="1:3">
      <c r="A350" s="12">
        <v>2040604</v>
      </c>
      <c r="B350" s="12" t="s">
        <v>891</v>
      </c>
      <c r="C350" s="16">
        <v>0</v>
      </c>
    </row>
    <row r="351" s="1" customFormat="1" ht="17" customHeight="1" spans="1:3">
      <c r="A351" s="12">
        <v>2040605</v>
      </c>
      <c r="B351" s="12" t="s">
        <v>892</v>
      </c>
      <c r="C351" s="16">
        <v>0</v>
      </c>
    </row>
    <row r="352" s="1" customFormat="1" ht="17" customHeight="1" spans="1:3">
      <c r="A352" s="12">
        <v>2040606</v>
      </c>
      <c r="B352" s="12" t="s">
        <v>893</v>
      </c>
      <c r="C352" s="16">
        <v>0</v>
      </c>
    </row>
    <row r="353" s="1" customFormat="1" ht="17" customHeight="1" spans="1:3">
      <c r="A353" s="12">
        <v>2040607</v>
      </c>
      <c r="B353" s="12" t="s">
        <v>894</v>
      </c>
      <c r="C353" s="16">
        <v>34</v>
      </c>
    </row>
    <row r="354" s="1" customFormat="1" ht="17" customHeight="1" spans="1:3">
      <c r="A354" s="12">
        <v>2040608</v>
      </c>
      <c r="B354" s="12" t="s">
        <v>895</v>
      </c>
      <c r="C354" s="16">
        <v>0</v>
      </c>
    </row>
    <row r="355" s="1" customFormat="1" ht="17" customHeight="1" spans="1:3">
      <c r="A355" s="12">
        <v>2040609</v>
      </c>
      <c r="B355" s="12" t="s">
        <v>896</v>
      </c>
      <c r="C355" s="16">
        <v>0</v>
      </c>
    </row>
    <row r="356" s="1" customFormat="1" ht="17" customHeight="1" spans="1:3">
      <c r="A356" s="12">
        <v>2040610</v>
      </c>
      <c r="B356" s="12" t="s">
        <v>897</v>
      </c>
      <c r="C356" s="16">
        <v>7</v>
      </c>
    </row>
    <row r="357" s="1" customFormat="1" ht="17" customHeight="1" spans="1:3">
      <c r="A357" s="12">
        <v>2040611</v>
      </c>
      <c r="B357" s="12" t="s">
        <v>898</v>
      </c>
      <c r="C357" s="16">
        <v>0</v>
      </c>
    </row>
    <row r="358" s="1" customFormat="1" ht="17" customHeight="1" spans="1:3">
      <c r="A358" s="12">
        <v>2040612</v>
      </c>
      <c r="B358" s="12" t="s">
        <v>899</v>
      </c>
      <c r="C358" s="16">
        <v>0</v>
      </c>
    </row>
    <row r="359" s="1" customFormat="1" ht="17" customHeight="1" spans="1:3">
      <c r="A359" s="12">
        <v>2040613</v>
      </c>
      <c r="B359" s="12" t="s">
        <v>723</v>
      </c>
      <c r="C359" s="16">
        <v>0</v>
      </c>
    </row>
    <row r="360" s="1" customFormat="1" ht="17" customHeight="1" spans="1:3">
      <c r="A360" s="12">
        <v>2040650</v>
      </c>
      <c r="B360" s="12" t="s">
        <v>691</v>
      </c>
      <c r="C360" s="16">
        <v>0</v>
      </c>
    </row>
    <row r="361" s="1" customFormat="1" ht="17" customHeight="1" spans="1:3">
      <c r="A361" s="12">
        <v>2040699</v>
      </c>
      <c r="B361" s="12" t="s">
        <v>900</v>
      </c>
      <c r="C361" s="16">
        <v>166</v>
      </c>
    </row>
    <row r="362" s="1" customFormat="1" ht="17" customHeight="1" spans="1:3">
      <c r="A362" s="12">
        <v>20407</v>
      </c>
      <c r="B362" s="15" t="s">
        <v>901</v>
      </c>
      <c r="C362" s="14">
        <f>SUM(C363:C371)</f>
        <v>0</v>
      </c>
    </row>
    <row r="363" s="1" customFormat="1" ht="17" customHeight="1" spans="1:3">
      <c r="A363" s="12">
        <v>2040701</v>
      </c>
      <c r="B363" s="12" t="s">
        <v>682</v>
      </c>
      <c r="C363" s="16">
        <v>0</v>
      </c>
    </row>
    <row r="364" s="1" customFormat="1" ht="17" customHeight="1" spans="1:3">
      <c r="A364" s="12">
        <v>2040702</v>
      </c>
      <c r="B364" s="12" t="s">
        <v>683</v>
      </c>
      <c r="C364" s="16">
        <v>0</v>
      </c>
    </row>
    <row r="365" s="1" customFormat="1" ht="17" customHeight="1" spans="1:3">
      <c r="A365" s="12">
        <v>2040703</v>
      </c>
      <c r="B365" s="12" t="s">
        <v>684</v>
      </c>
      <c r="C365" s="16">
        <v>0</v>
      </c>
    </row>
    <row r="366" s="1" customFormat="1" ht="17" customHeight="1" spans="1:3">
      <c r="A366" s="12">
        <v>2040704</v>
      </c>
      <c r="B366" s="12" t="s">
        <v>902</v>
      </c>
      <c r="C366" s="16">
        <v>0</v>
      </c>
    </row>
    <row r="367" s="1" customFormat="1" ht="17" customHeight="1" spans="1:3">
      <c r="A367" s="12">
        <v>2040705</v>
      </c>
      <c r="B367" s="12" t="s">
        <v>903</v>
      </c>
      <c r="C367" s="16">
        <v>0</v>
      </c>
    </row>
    <row r="368" s="1" customFormat="1" ht="17" customHeight="1" spans="1:3">
      <c r="A368" s="12">
        <v>2040706</v>
      </c>
      <c r="B368" s="12" t="s">
        <v>904</v>
      </c>
      <c r="C368" s="16">
        <v>0</v>
      </c>
    </row>
    <row r="369" s="1" customFormat="1" ht="17" customHeight="1" spans="1:3">
      <c r="A369" s="12">
        <v>2040707</v>
      </c>
      <c r="B369" s="12" t="s">
        <v>723</v>
      </c>
      <c r="C369" s="16">
        <v>0</v>
      </c>
    </row>
    <row r="370" s="1" customFormat="1" ht="17" customHeight="1" spans="1:3">
      <c r="A370" s="12">
        <v>2040750</v>
      </c>
      <c r="B370" s="12" t="s">
        <v>691</v>
      </c>
      <c r="C370" s="16">
        <v>0</v>
      </c>
    </row>
    <row r="371" s="1" customFormat="1" ht="17" customHeight="1" spans="1:3">
      <c r="A371" s="12">
        <v>2040799</v>
      </c>
      <c r="B371" s="12" t="s">
        <v>905</v>
      </c>
      <c r="C371" s="16">
        <v>0</v>
      </c>
    </row>
    <row r="372" s="1" customFormat="1" ht="17" customHeight="1" spans="1:3">
      <c r="A372" s="12">
        <v>20408</v>
      </c>
      <c r="B372" s="15" t="s">
        <v>906</v>
      </c>
      <c r="C372" s="14">
        <f>SUM(C373:C381)</f>
        <v>0</v>
      </c>
    </row>
    <row r="373" s="1" customFormat="1" ht="17" customHeight="1" spans="1:3">
      <c r="A373" s="12">
        <v>2040801</v>
      </c>
      <c r="B373" s="12" t="s">
        <v>682</v>
      </c>
      <c r="C373" s="16">
        <v>0</v>
      </c>
    </row>
    <row r="374" s="1" customFormat="1" ht="17" customHeight="1" spans="1:3">
      <c r="A374" s="12">
        <v>2040802</v>
      </c>
      <c r="B374" s="12" t="s">
        <v>683</v>
      </c>
      <c r="C374" s="16">
        <v>0</v>
      </c>
    </row>
    <row r="375" s="1" customFormat="1" ht="17" customHeight="1" spans="1:3">
      <c r="A375" s="12">
        <v>2040803</v>
      </c>
      <c r="B375" s="12" t="s">
        <v>684</v>
      </c>
      <c r="C375" s="16">
        <v>0</v>
      </c>
    </row>
    <row r="376" s="1" customFormat="1" ht="17" customHeight="1" spans="1:3">
      <c r="A376" s="12">
        <v>2040804</v>
      </c>
      <c r="B376" s="12" t="s">
        <v>907</v>
      </c>
      <c r="C376" s="16">
        <v>0</v>
      </c>
    </row>
    <row r="377" s="1" customFormat="1" ht="17" customHeight="1" spans="1:3">
      <c r="A377" s="12">
        <v>2040805</v>
      </c>
      <c r="B377" s="12" t="s">
        <v>908</v>
      </c>
      <c r="C377" s="16">
        <v>0</v>
      </c>
    </row>
    <row r="378" s="1" customFormat="1" ht="17" customHeight="1" spans="1:3">
      <c r="A378" s="12">
        <v>2040806</v>
      </c>
      <c r="B378" s="12" t="s">
        <v>909</v>
      </c>
      <c r="C378" s="16">
        <v>0</v>
      </c>
    </row>
    <row r="379" s="1" customFormat="1" ht="17" customHeight="1" spans="1:3">
      <c r="A379" s="12">
        <v>2040807</v>
      </c>
      <c r="B379" s="12" t="s">
        <v>723</v>
      </c>
      <c r="C379" s="16">
        <v>0</v>
      </c>
    </row>
    <row r="380" s="1" customFormat="1" ht="17" customHeight="1" spans="1:3">
      <c r="A380" s="12">
        <v>2040850</v>
      </c>
      <c r="B380" s="12" t="s">
        <v>691</v>
      </c>
      <c r="C380" s="16">
        <v>0</v>
      </c>
    </row>
    <row r="381" s="1" customFormat="1" ht="17" customHeight="1" spans="1:3">
      <c r="A381" s="12">
        <v>2040899</v>
      </c>
      <c r="B381" s="12" t="s">
        <v>910</v>
      </c>
      <c r="C381" s="16">
        <v>0</v>
      </c>
    </row>
    <row r="382" s="1" customFormat="1" ht="17" customHeight="1" spans="1:3">
      <c r="A382" s="12">
        <v>20409</v>
      </c>
      <c r="B382" s="15" t="s">
        <v>911</v>
      </c>
      <c r="C382" s="14">
        <f>SUM(C383:C389)</f>
        <v>0</v>
      </c>
    </row>
    <row r="383" s="1" customFormat="1" ht="17" customHeight="1" spans="1:3">
      <c r="A383" s="12">
        <v>2040901</v>
      </c>
      <c r="B383" s="12" t="s">
        <v>682</v>
      </c>
      <c r="C383" s="16">
        <v>0</v>
      </c>
    </row>
    <row r="384" s="1" customFormat="1" ht="17" customHeight="1" spans="1:3">
      <c r="A384" s="12">
        <v>2040902</v>
      </c>
      <c r="B384" s="12" t="s">
        <v>683</v>
      </c>
      <c r="C384" s="16">
        <v>0</v>
      </c>
    </row>
    <row r="385" s="1" customFormat="1" ht="17" customHeight="1" spans="1:3">
      <c r="A385" s="12">
        <v>2040903</v>
      </c>
      <c r="B385" s="12" t="s">
        <v>684</v>
      </c>
      <c r="C385" s="16">
        <v>0</v>
      </c>
    </row>
    <row r="386" s="1" customFormat="1" ht="17" customHeight="1" spans="1:3">
      <c r="A386" s="12">
        <v>2040904</v>
      </c>
      <c r="B386" s="12" t="s">
        <v>912</v>
      </c>
      <c r="C386" s="16">
        <v>0</v>
      </c>
    </row>
    <row r="387" s="1" customFormat="1" ht="17" customHeight="1" spans="1:3">
      <c r="A387" s="12">
        <v>2040905</v>
      </c>
      <c r="B387" s="12" t="s">
        <v>913</v>
      </c>
      <c r="C387" s="16">
        <v>0</v>
      </c>
    </row>
    <row r="388" s="1" customFormat="1" ht="17" customHeight="1" spans="1:3">
      <c r="A388" s="12">
        <v>2040950</v>
      </c>
      <c r="B388" s="12" t="s">
        <v>691</v>
      </c>
      <c r="C388" s="16">
        <v>0</v>
      </c>
    </row>
    <row r="389" s="1" customFormat="1" ht="17" customHeight="1" spans="1:3">
      <c r="A389" s="12">
        <v>2040999</v>
      </c>
      <c r="B389" s="12" t="s">
        <v>914</v>
      </c>
      <c r="C389" s="16">
        <v>0</v>
      </c>
    </row>
    <row r="390" s="1" customFormat="1" ht="17" customHeight="1" spans="1:3">
      <c r="A390" s="12">
        <v>20410</v>
      </c>
      <c r="B390" s="15" t="s">
        <v>915</v>
      </c>
      <c r="C390" s="14">
        <f>SUM(C391:C395)</f>
        <v>0</v>
      </c>
    </row>
    <row r="391" s="1" customFormat="1" ht="17" customHeight="1" spans="1:3">
      <c r="A391" s="12">
        <v>2041001</v>
      </c>
      <c r="B391" s="12" t="s">
        <v>682</v>
      </c>
      <c r="C391" s="16">
        <v>0</v>
      </c>
    </row>
    <row r="392" s="1" customFormat="1" ht="17" customHeight="1" spans="1:3">
      <c r="A392" s="12">
        <v>2041002</v>
      </c>
      <c r="B392" s="12" t="s">
        <v>683</v>
      </c>
      <c r="C392" s="16">
        <v>0</v>
      </c>
    </row>
    <row r="393" s="1" customFormat="1" ht="17" customHeight="1" spans="1:3">
      <c r="A393" s="12">
        <v>2041006</v>
      </c>
      <c r="B393" s="12" t="s">
        <v>723</v>
      </c>
      <c r="C393" s="16">
        <v>0</v>
      </c>
    </row>
    <row r="394" s="1" customFormat="1" ht="17" customHeight="1" spans="1:3">
      <c r="A394" s="12">
        <v>2041007</v>
      </c>
      <c r="B394" s="12" t="s">
        <v>916</v>
      </c>
      <c r="C394" s="16">
        <v>0</v>
      </c>
    </row>
    <row r="395" s="1" customFormat="1" ht="17" customHeight="1" spans="1:3">
      <c r="A395" s="12">
        <v>2041099</v>
      </c>
      <c r="B395" s="12" t="s">
        <v>917</v>
      </c>
      <c r="C395" s="16">
        <v>0</v>
      </c>
    </row>
    <row r="396" s="1" customFormat="1" ht="17" customHeight="1" spans="1:3">
      <c r="A396" s="12">
        <v>20499</v>
      </c>
      <c r="B396" s="15" t="s">
        <v>918</v>
      </c>
      <c r="C396" s="14">
        <f>C397</f>
        <v>39</v>
      </c>
    </row>
    <row r="397" s="1" customFormat="1" ht="17" customHeight="1" spans="1:3">
      <c r="A397" s="12">
        <v>2049901</v>
      </c>
      <c r="B397" s="12" t="s">
        <v>919</v>
      </c>
      <c r="C397" s="16">
        <v>39</v>
      </c>
    </row>
    <row r="398" s="1" customFormat="1" ht="17" customHeight="1" spans="1:3">
      <c r="A398" s="12">
        <v>205</v>
      </c>
      <c r="B398" s="15" t="s">
        <v>920</v>
      </c>
      <c r="C398" s="14">
        <f>SUM(C399,C404,C413,C420,C426,C430,C434,C438,C444,C451)</f>
        <v>30087</v>
      </c>
    </row>
    <row r="399" s="1" customFormat="1" ht="17" customHeight="1" spans="1:3">
      <c r="A399" s="12">
        <v>20501</v>
      </c>
      <c r="B399" s="15" t="s">
        <v>921</v>
      </c>
      <c r="C399" s="14">
        <f>SUM(C400:C403)</f>
        <v>1337</v>
      </c>
    </row>
    <row r="400" s="1" customFormat="1" ht="17" customHeight="1" spans="1:3">
      <c r="A400" s="12">
        <v>2050101</v>
      </c>
      <c r="B400" s="12" t="s">
        <v>682</v>
      </c>
      <c r="C400" s="16">
        <v>1281</v>
      </c>
    </row>
    <row r="401" s="1" customFormat="1" ht="17" customHeight="1" spans="1:3">
      <c r="A401" s="12">
        <v>2050102</v>
      </c>
      <c r="B401" s="12" t="s">
        <v>683</v>
      </c>
      <c r="C401" s="16">
        <v>56</v>
      </c>
    </row>
    <row r="402" s="1" customFormat="1" ht="17" customHeight="1" spans="1:3">
      <c r="A402" s="12">
        <v>2050103</v>
      </c>
      <c r="B402" s="12" t="s">
        <v>684</v>
      </c>
      <c r="C402" s="16">
        <v>0</v>
      </c>
    </row>
    <row r="403" s="1" customFormat="1" ht="17" customHeight="1" spans="1:3">
      <c r="A403" s="12">
        <v>2050199</v>
      </c>
      <c r="B403" s="12" t="s">
        <v>922</v>
      </c>
      <c r="C403" s="16">
        <v>0</v>
      </c>
    </row>
    <row r="404" s="1" customFormat="1" ht="17" customHeight="1" spans="1:3">
      <c r="A404" s="12">
        <v>20502</v>
      </c>
      <c r="B404" s="15" t="s">
        <v>923</v>
      </c>
      <c r="C404" s="14">
        <f>SUM(C405:C412)</f>
        <v>26563</v>
      </c>
    </row>
    <row r="405" s="1" customFormat="1" ht="17" customHeight="1" spans="1:3">
      <c r="A405" s="12">
        <v>2050201</v>
      </c>
      <c r="B405" s="12" t="s">
        <v>924</v>
      </c>
      <c r="C405" s="16">
        <v>1962</v>
      </c>
    </row>
    <row r="406" s="1" customFormat="1" ht="17" customHeight="1" spans="1:3">
      <c r="A406" s="12">
        <v>2050202</v>
      </c>
      <c r="B406" s="12" t="s">
        <v>925</v>
      </c>
      <c r="C406" s="16">
        <v>9333</v>
      </c>
    </row>
    <row r="407" s="1" customFormat="1" ht="17" customHeight="1" spans="1:3">
      <c r="A407" s="12">
        <v>2050203</v>
      </c>
      <c r="B407" s="12" t="s">
        <v>926</v>
      </c>
      <c r="C407" s="16">
        <v>10972</v>
      </c>
    </row>
    <row r="408" s="1" customFormat="1" ht="17" customHeight="1" spans="1:3">
      <c r="A408" s="12">
        <v>2050204</v>
      </c>
      <c r="B408" s="12" t="s">
        <v>927</v>
      </c>
      <c r="C408" s="16">
        <v>4296</v>
      </c>
    </row>
    <row r="409" s="1" customFormat="1" ht="17" customHeight="1" spans="1:3">
      <c r="A409" s="12">
        <v>2050205</v>
      </c>
      <c r="B409" s="12" t="s">
        <v>928</v>
      </c>
      <c r="C409" s="16">
        <v>0</v>
      </c>
    </row>
    <row r="410" s="1" customFormat="1" ht="17" customHeight="1" spans="1:3">
      <c r="A410" s="12">
        <v>2050206</v>
      </c>
      <c r="B410" s="12" t="s">
        <v>929</v>
      </c>
      <c r="C410" s="16">
        <v>0</v>
      </c>
    </row>
    <row r="411" s="1" customFormat="1" ht="17" customHeight="1" spans="1:3">
      <c r="A411" s="12">
        <v>2050207</v>
      </c>
      <c r="B411" s="12" t="s">
        <v>930</v>
      </c>
      <c r="C411" s="16">
        <v>0</v>
      </c>
    </row>
    <row r="412" s="1" customFormat="1" ht="17" customHeight="1" spans="1:3">
      <c r="A412" s="12">
        <v>2050299</v>
      </c>
      <c r="B412" s="12" t="s">
        <v>931</v>
      </c>
      <c r="C412" s="16">
        <v>0</v>
      </c>
    </row>
    <row r="413" s="1" customFormat="1" ht="17" customHeight="1" spans="1:3">
      <c r="A413" s="12">
        <v>20503</v>
      </c>
      <c r="B413" s="15" t="s">
        <v>932</v>
      </c>
      <c r="C413" s="14">
        <f>SUM(C414:C419)</f>
        <v>412</v>
      </c>
    </row>
    <row r="414" s="1" customFormat="1" ht="17" customHeight="1" spans="1:3">
      <c r="A414" s="12">
        <v>2050301</v>
      </c>
      <c r="B414" s="12" t="s">
        <v>933</v>
      </c>
      <c r="C414" s="16">
        <v>0</v>
      </c>
    </row>
    <row r="415" s="1" customFormat="1" ht="17" customHeight="1" spans="1:3">
      <c r="A415" s="12">
        <v>2050302</v>
      </c>
      <c r="B415" s="12" t="s">
        <v>934</v>
      </c>
      <c r="C415" s="16">
        <v>323</v>
      </c>
    </row>
    <row r="416" s="1" customFormat="1" ht="17" customHeight="1" spans="1:3">
      <c r="A416" s="12">
        <v>2050303</v>
      </c>
      <c r="B416" s="12" t="s">
        <v>935</v>
      </c>
      <c r="C416" s="16">
        <v>89</v>
      </c>
    </row>
    <row r="417" s="1" customFormat="1" ht="17" customHeight="1" spans="1:3">
      <c r="A417" s="12">
        <v>2050304</v>
      </c>
      <c r="B417" s="12" t="s">
        <v>936</v>
      </c>
      <c r="C417" s="16">
        <v>0</v>
      </c>
    </row>
    <row r="418" s="1" customFormat="1" ht="17" customHeight="1" spans="1:3">
      <c r="A418" s="12">
        <v>2050305</v>
      </c>
      <c r="B418" s="12" t="s">
        <v>937</v>
      </c>
      <c r="C418" s="16">
        <v>0</v>
      </c>
    </row>
    <row r="419" s="1" customFormat="1" ht="17" customHeight="1" spans="1:3">
      <c r="A419" s="12">
        <v>2050399</v>
      </c>
      <c r="B419" s="12" t="s">
        <v>938</v>
      </c>
      <c r="C419" s="16">
        <v>0</v>
      </c>
    </row>
    <row r="420" s="1" customFormat="1" ht="17" customHeight="1" spans="1:3">
      <c r="A420" s="12">
        <v>20504</v>
      </c>
      <c r="B420" s="15" t="s">
        <v>939</v>
      </c>
      <c r="C420" s="14">
        <f>SUM(C421:C425)</f>
        <v>0</v>
      </c>
    </row>
    <row r="421" s="1" customFormat="1" ht="17" customHeight="1" spans="1:3">
      <c r="A421" s="12">
        <v>2050401</v>
      </c>
      <c r="B421" s="12" t="s">
        <v>940</v>
      </c>
      <c r="C421" s="16">
        <v>0</v>
      </c>
    </row>
    <row r="422" s="1" customFormat="1" ht="17" customHeight="1" spans="1:3">
      <c r="A422" s="12">
        <v>2050402</v>
      </c>
      <c r="B422" s="12" t="s">
        <v>941</v>
      </c>
      <c r="C422" s="16">
        <v>0</v>
      </c>
    </row>
    <row r="423" s="1" customFormat="1" ht="17" customHeight="1" spans="1:3">
      <c r="A423" s="12">
        <v>2050403</v>
      </c>
      <c r="B423" s="12" t="s">
        <v>942</v>
      </c>
      <c r="C423" s="16">
        <v>0</v>
      </c>
    </row>
    <row r="424" s="1" customFormat="1" ht="17" customHeight="1" spans="1:3">
      <c r="A424" s="12">
        <v>2050404</v>
      </c>
      <c r="B424" s="12" t="s">
        <v>943</v>
      </c>
      <c r="C424" s="16">
        <v>0</v>
      </c>
    </row>
    <row r="425" s="1" customFormat="1" ht="17" customHeight="1" spans="1:3">
      <c r="A425" s="12">
        <v>2050499</v>
      </c>
      <c r="B425" s="12" t="s">
        <v>944</v>
      </c>
      <c r="C425" s="16">
        <v>0</v>
      </c>
    </row>
    <row r="426" s="1" customFormat="1" ht="17" customHeight="1" spans="1:3">
      <c r="A426" s="12">
        <v>20505</v>
      </c>
      <c r="B426" s="15" t="s">
        <v>945</v>
      </c>
      <c r="C426" s="14">
        <f>SUM(C427:C429)</f>
        <v>0</v>
      </c>
    </row>
    <row r="427" s="1" customFormat="1" ht="17" customHeight="1" spans="1:3">
      <c r="A427" s="12">
        <v>2050501</v>
      </c>
      <c r="B427" s="12" t="s">
        <v>946</v>
      </c>
      <c r="C427" s="16">
        <v>0</v>
      </c>
    </row>
    <row r="428" s="1" customFormat="1" ht="17" customHeight="1" spans="1:3">
      <c r="A428" s="12">
        <v>2050502</v>
      </c>
      <c r="B428" s="12" t="s">
        <v>947</v>
      </c>
      <c r="C428" s="16">
        <v>0</v>
      </c>
    </row>
    <row r="429" s="1" customFormat="1" ht="17" customHeight="1" spans="1:3">
      <c r="A429" s="12">
        <v>2050599</v>
      </c>
      <c r="B429" s="12" t="s">
        <v>948</v>
      </c>
      <c r="C429" s="16">
        <v>0</v>
      </c>
    </row>
    <row r="430" s="1" customFormat="1" ht="17" customHeight="1" spans="1:3">
      <c r="A430" s="12">
        <v>20506</v>
      </c>
      <c r="B430" s="15" t="s">
        <v>949</v>
      </c>
      <c r="C430" s="14">
        <f>SUM(C431:C433)</f>
        <v>0</v>
      </c>
    </row>
    <row r="431" s="1" customFormat="1" ht="17" customHeight="1" spans="1:3">
      <c r="A431" s="12">
        <v>2050601</v>
      </c>
      <c r="B431" s="12" t="s">
        <v>950</v>
      </c>
      <c r="C431" s="16">
        <v>0</v>
      </c>
    </row>
    <row r="432" s="1" customFormat="1" ht="17" customHeight="1" spans="1:3">
      <c r="A432" s="12">
        <v>2050602</v>
      </c>
      <c r="B432" s="12" t="s">
        <v>951</v>
      </c>
      <c r="C432" s="16">
        <v>0</v>
      </c>
    </row>
    <row r="433" s="1" customFormat="1" ht="17" customHeight="1" spans="1:3">
      <c r="A433" s="12">
        <v>2050699</v>
      </c>
      <c r="B433" s="12" t="s">
        <v>952</v>
      </c>
      <c r="C433" s="16">
        <v>0</v>
      </c>
    </row>
    <row r="434" s="1" customFormat="1" ht="17" customHeight="1" spans="1:3">
      <c r="A434" s="12">
        <v>20507</v>
      </c>
      <c r="B434" s="15" t="s">
        <v>953</v>
      </c>
      <c r="C434" s="14">
        <f>SUM(C435:C437)</f>
        <v>0</v>
      </c>
    </row>
    <row r="435" s="1" customFormat="1" ht="17" customHeight="1" spans="1:3">
      <c r="A435" s="12">
        <v>2050701</v>
      </c>
      <c r="B435" s="12" t="s">
        <v>954</v>
      </c>
      <c r="C435" s="16">
        <v>0</v>
      </c>
    </row>
    <row r="436" s="1" customFormat="1" ht="17" customHeight="1" spans="1:3">
      <c r="A436" s="12">
        <v>2050702</v>
      </c>
      <c r="B436" s="12" t="s">
        <v>955</v>
      </c>
      <c r="C436" s="16">
        <v>0</v>
      </c>
    </row>
    <row r="437" s="1" customFormat="1" ht="17" customHeight="1" spans="1:3">
      <c r="A437" s="12">
        <v>2050799</v>
      </c>
      <c r="B437" s="12" t="s">
        <v>956</v>
      </c>
      <c r="C437" s="16">
        <v>0</v>
      </c>
    </row>
    <row r="438" s="1" customFormat="1" ht="17" customHeight="1" spans="1:3">
      <c r="A438" s="12">
        <v>20508</v>
      </c>
      <c r="B438" s="15" t="s">
        <v>957</v>
      </c>
      <c r="C438" s="14">
        <f>SUM(C439:C443)</f>
        <v>256</v>
      </c>
    </row>
    <row r="439" s="1" customFormat="1" ht="17" customHeight="1" spans="1:3">
      <c r="A439" s="12">
        <v>2050801</v>
      </c>
      <c r="B439" s="12" t="s">
        <v>958</v>
      </c>
      <c r="C439" s="16">
        <v>0</v>
      </c>
    </row>
    <row r="440" s="1" customFormat="1" ht="17" customHeight="1" spans="1:3">
      <c r="A440" s="12">
        <v>2050802</v>
      </c>
      <c r="B440" s="12" t="s">
        <v>959</v>
      </c>
      <c r="C440" s="16">
        <v>256</v>
      </c>
    </row>
    <row r="441" s="1" customFormat="1" ht="17" customHeight="1" spans="1:3">
      <c r="A441" s="12">
        <v>2050803</v>
      </c>
      <c r="B441" s="12" t="s">
        <v>960</v>
      </c>
      <c r="C441" s="16">
        <v>0</v>
      </c>
    </row>
    <row r="442" s="1" customFormat="1" ht="17" customHeight="1" spans="1:3">
      <c r="A442" s="12">
        <v>2050804</v>
      </c>
      <c r="B442" s="12" t="s">
        <v>961</v>
      </c>
      <c r="C442" s="16">
        <v>0</v>
      </c>
    </row>
    <row r="443" s="1" customFormat="1" ht="17" customHeight="1" spans="1:3">
      <c r="A443" s="12">
        <v>2050899</v>
      </c>
      <c r="B443" s="12" t="s">
        <v>962</v>
      </c>
      <c r="C443" s="16">
        <v>0</v>
      </c>
    </row>
    <row r="444" s="1" customFormat="1" ht="17" customHeight="1" spans="1:3">
      <c r="A444" s="12">
        <v>20509</v>
      </c>
      <c r="B444" s="15" t="s">
        <v>963</v>
      </c>
      <c r="C444" s="14">
        <f>SUM(C445:C450)</f>
        <v>1519</v>
      </c>
    </row>
    <row r="445" s="1" customFormat="1" ht="17" customHeight="1" spans="1:3">
      <c r="A445" s="12">
        <v>2050901</v>
      </c>
      <c r="B445" s="12" t="s">
        <v>964</v>
      </c>
      <c r="C445" s="16">
        <v>572</v>
      </c>
    </row>
    <row r="446" s="1" customFormat="1" ht="17" customHeight="1" spans="1:3">
      <c r="A446" s="12">
        <v>2050902</v>
      </c>
      <c r="B446" s="12" t="s">
        <v>965</v>
      </c>
      <c r="C446" s="16">
        <v>947</v>
      </c>
    </row>
    <row r="447" s="1" customFormat="1" ht="17" customHeight="1" spans="1:3">
      <c r="A447" s="12">
        <v>2050903</v>
      </c>
      <c r="B447" s="12" t="s">
        <v>966</v>
      </c>
      <c r="C447" s="16">
        <v>0</v>
      </c>
    </row>
    <row r="448" s="1" customFormat="1" ht="17" customHeight="1" spans="1:3">
      <c r="A448" s="12">
        <v>2050904</v>
      </c>
      <c r="B448" s="12" t="s">
        <v>967</v>
      </c>
      <c r="C448" s="16">
        <v>0</v>
      </c>
    </row>
    <row r="449" s="1" customFormat="1" ht="17" customHeight="1" spans="1:3">
      <c r="A449" s="12">
        <v>2050905</v>
      </c>
      <c r="B449" s="12" t="s">
        <v>968</v>
      </c>
      <c r="C449" s="16">
        <v>0</v>
      </c>
    </row>
    <row r="450" s="1" customFormat="1" ht="17" customHeight="1" spans="1:3">
      <c r="A450" s="12">
        <v>2050999</v>
      </c>
      <c r="B450" s="12" t="s">
        <v>969</v>
      </c>
      <c r="C450" s="16">
        <v>0</v>
      </c>
    </row>
    <row r="451" s="1" customFormat="1" ht="17" customHeight="1" spans="1:3">
      <c r="A451" s="12">
        <v>20599</v>
      </c>
      <c r="B451" s="15" t="s">
        <v>970</v>
      </c>
      <c r="C451" s="14">
        <f>C452</f>
        <v>0</v>
      </c>
    </row>
    <row r="452" s="1" customFormat="1" ht="17" customHeight="1" spans="1:3">
      <c r="A452" s="12">
        <v>2059999</v>
      </c>
      <c r="B452" s="12" t="s">
        <v>971</v>
      </c>
      <c r="C452" s="16">
        <v>0</v>
      </c>
    </row>
    <row r="453" s="1" customFormat="1" ht="17" customHeight="1" spans="1:3">
      <c r="A453" s="12">
        <v>206</v>
      </c>
      <c r="B453" s="15" t="s">
        <v>972</v>
      </c>
      <c r="C453" s="14">
        <f>SUM(C454,C459,C468,C474,C480,C485,C490,C497,C501,C504)</f>
        <v>8885</v>
      </c>
    </row>
    <row r="454" s="1" customFormat="1" ht="17" customHeight="1" spans="1:3">
      <c r="A454" s="12">
        <v>20601</v>
      </c>
      <c r="B454" s="15" t="s">
        <v>973</v>
      </c>
      <c r="C454" s="14">
        <f>SUM(C455:C458)</f>
        <v>82</v>
      </c>
    </row>
    <row r="455" s="1" customFormat="1" ht="17" customHeight="1" spans="1:3">
      <c r="A455" s="12">
        <v>2060101</v>
      </c>
      <c r="B455" s="12" t="s">
        <v>682</v>
      </c>
      <c r="C455" s="16">
        <v>54</v>
      </c>
    </row>
    <row r="456" s="1" customFormat="1" ht="17" customHeight="1" spans="1:3">
      <c r="A456" s="12">
        <v>2060102</v>
      </c>
      <c r="B456" s="12" t="s">
        <v>683</v>
      </c>
      <c r="C456" s="16">
        <v>28</v>
      </c>
    </row>
    <row r="457" s="1" customFormat="1" ht="17" customHeight="1" spans="1:3">
      <c r="A457" s="12">
        <v>2060103</v>
      </c>
      <c r="B457" s="12" t="s">
        <v>684</v>
      </c>
      <c r="C457" s="16">
        <v>0</v>
      </c>
    </row>
    <row r="458" s="1" customFormat="1" ht="17" customHeight="1" spans="1:3">
      <c r="A458" s="12">
        <v>2060199</v>
      </c>
      <c r="B458" s="12" t="s">
        <v>974</v>
      </c>
      <c r="C458" s="16">
        <v>0</v>
      </c>
    </row>
    <row r="459" s="1" customFormat="1" ht="17" customHeight="1" spans="1:3">
      <c r="A459" s="12">
        <v>20602</v>
      </c>
      <c r="B459" s="15" t="s">
        <v>975</v>
      </c>
      <c r="C459" s="14">
        <f>SUM(C460:C467)</f>
        <v>0</v>
      </c>
    </row>
    <row r="460" s="1" customFormat="1" ht="17" customHeight="1" spans="1:3">
      <c r="A460" s="12">
        <v>2060201</v>
      </c>
      <c r="B460" s="12" t="s">
        <v>976</v>
      </c>
      <c r="C460" s="16">
        <v>0</v>
      </c>
    </row>
    <row r="461" s="1" customFormat="1" ht="17" customHeight="1" spans="1:3">
      <c r="A461" s="12">
        <v>2060202</v>
      </c>
      <c r="B461" s="12" t="s">
        <v>977</v>
      </c>
      <c r="C461" s="16">
        <v>0</v>
      </c>
    </row>
    <row r="462" s="1" customFormat="1" ht="17" customHeight="1" spans="1:3">
      <c r="A462" s="12">
        <v>2060203</v>
      </c>
      <c r="B462" s="12" t="s">
        <v>978</v>
      </c>
      <c r="C462" s="16">
        <v>0</v>
      </c>
    </row>
    <row r="463" s="1" customFormat="1" ht="17" customHeight="1" spans="1:3">
      <c r="A463" s="12">
        <v>2060204</v>
      </c>
      <c r="B463" s="12" t="s">
        <v>979</v>
      </c>
      <c r="C463" s="16">
        <v>0</v>
      </c>
    </row>
    <row r="464" s="1" customFormat="1" ht="17" customHeight="1" spans="1:3">
      <c r="A464" s="12">
        <v>2060205</v>
      </c>
      <c r="B464" s="12" t="s">
        <v>980</v>
      </c>
      <c r="C464" s="16">
        <v>0</v>
      </c>
    </row>
    <row r="465" s="1" customFormat="1" ht="17" customHeight="1" spans="1:3">
      <c r="A465" s="12">
        <v>2060206</v>
      </c>
      <c r="B465" s="12" t="s">
        <v>981</v>
      </c>
      <c r="C465" s="16">
        <v>0</v>
      </c>
    </row>
    <row r="466" s="1" customFormat="1" ht="17" customHeight="1" spans="1:3">
      <c r="A466" s="12">
        <v>2060207</v>
      </c>
      <c r="B466" s="12" t="s">
        <v>982</v>
      </c>
      <c r="C466" s="16">
        <v>0</v>
      </c>
    </row>
    <row r="467" s="1" customFormat="1" ht="17" customHeight="1" spans="1:3">
      <c r="A467" s="12">
        <v>2060299</v>
      </c>
      <c r="B467" s="12" t="s">
        <v>983</v>
      </c>
      <c r="C467" s="16">
        <v>0</v>
      </c>
    </row>
    <row r="468" s="1" customFormat="1" ht="17" customHeight="1" spans="1:3">
      <c r="A468" s="12">
        <v>20603</v>
      </c>
      <c r="B468" s="15" t="s">
        <v>984</v>
      </c>
      <c r="C468" s="14">
        <f>SUM(C469:C473)</f>
        <v>0</v>
      </c>
    </row>
    <row r="469" s="1" customFormat="1" ht="17" customHeight="1" spans="1:3">
      <c r="A469" s="12">
        <v>2060301</v>
      </c>
      <c r="B469" s="12" t="s">
        <v>976</v>
      </c>
      <c r="C469" s="16">
        <v>0</v>
      </c>
    </row>
    <row r="470" s="1" customFormat="1" ht="17" customHeight="1" spans="1:3">
      <c r="A470" s="12">
        <v>2060302</v>
      </c>
      <c r="B470" s="12" t="s">
        <v>985</v>
      </c>
      <c r="C470" s="16">
        <v>0</v>
      </c>
    </row>
    <row r="471" s="1" customFormat="1" ht="17" customHeight="1" spans="1:3">
      <c r="A471" s="12">
        <v>2060303</v>
      </c>
      <c r="B471" s="12" t="s">
        <v>986</v>
      </c>
      <c r="C471" s="16">
        <v>0</v>
      </c>
    </row>
    <row r="472" s="1" customFormat="1" ht="17" customHeight="1" spans="1:3">
      <c r="A472" s="12">
        <v>2060304</v>
      </c>
      <c r="B472" s="12" t="s">
        <v>987</v>
      </c>
      <c r="C472" s="16">
        <v>0</v>
      </c>
    </row>
    <row r="473" s="1" customFormat="1" ht="17" customHeight="1" spans="1:3">
      <c r="A473" s="12">
        <v>2060399</v>
      </c>
      <c r="B473" s="12" t="s">
        <v>988</v>
      </c>
      <c r="C473" s="16">
        <v>0</v>
      </c>
    </row>
    <row r="474" s="1" customFormat="1" ht="17" customHeight="1" spans="1:3">
      <c r="A474" s="12">
        <v>20604</v>
      </c>
      <c r="B474" s="15" t="s">
        <v>989</v>
      </c>
      <c r="C474" s="14">
        <f>SUM(C475:C479)</f>
        <v>8598</v>
      </c>
    </row>
    <row r="475" s="1" customFormat="1" ht="17" customHeight="1" spans="1:3">
      <c r="A475" s="12">
        <v>2060401</v>
      </c>
      <c r="B475" s="12" t="s">
        <v>976</v>
      </c>
      <c r="C475" s="16">
        <v>0</v>
      </c>
    </row>
    <row r="476" s="1" customFormat="1" ht="17" customHeight="1" spans="1:3">
      <c r="A476" s="12">
        <v>2060402</v>
      </c>
      <c r="B476" s="12" t="s">
        <v>990</v>
      </c>
      <c r="C476" s="16">
        <v>0</v>
      </c>
    </row>
    <row r="477" s="1" customFormat="1" ht="17" customHeight="1" spans="1:3">
      <c r="A477" s="12">
        <v>2060403</v>
      </c>
      <c r="B477" s="12" t="s">
        <v>991</v>
      </c>
      <c r="C477" s="16">
        <v>120</v>
      </c>
    </row>
    <row r="478" s="1" customFormat="1" ht="17" customHeight="1" spans="1:3">
      <c r="A478" s="12">
        <v>2060404</v>
      </c>
      <c r="B478" s="12" t="s">
        <v>992</v>
      </c>
      <c r="C478" s="16">
        <v>0</v>
      </c>
    </row>
    <row r="479" s="1" customFormat="1" ht="17" customHeight="1" spans="1:3">
      <c r="A479" s="12">
        <v>2060499</v>
      </c>
      <c r="B479" s="12" t="s">
        <v>993</v>
      </c>
      <c r="C479" s="16">
        <v>8478</v>
      </c>
    </row>
    <row r="480" s="1" customFormat="1" ht="17" customHeight="1" spans="1:3">
      <c r="A480" s="12">
        <v>20605</v>
      </c>
      <c r="B480" s="15" t="s">
        <v>994</v>
      </c>
      <c r="C480" s="14">
        <f>SUM(C481:C484)</f>
        <v>84</v>
      </c>
    </row>
    <row r="481" s="1" customFormat="1" ht="17" customHeight="1" spans="1:3">
      <c r="A481" s="12">
        <v>2060501</v>
      </c>
      <c r="B481" s="12" t="s">
        <v>976</v>
      </c>
      <c r="C481" s="16">
        <v>23</v>
      </c>
    </row>
    <row r="482" s="1" customFormat="1" ht="17" customHeight="1" spans="1:3">
      <c r="A482" s="12">
        <v>2060502</v>
      </c>
      <c r="B482" s="12" t="s">
        <v>995</v>
      </c>
      <c r="C482" s="16">
        <v>0</v>
      </c>
    </row>
    <row r="483" s="1" customFormat="1" ht="17" customHeight="1" spans="1:3">
      <c r="A483" s="12">
        <v>2060503</v>
      </c>
      <c r="B483" s="12" t="s">
        <v>996</v>
      </c>
      <c r="C483" s="16">
        <v>0</v>
      </c>
    </row>
    <row r="484" s="1" customFormat="1" ht="17" customHeight="1" spans="1:3">
      <c r="A484" s="12">
        <v>2060599</v>
      </c>
      <c r="B484" s="12" t="s">
        <v>997</v>
      </c>
      <c r="C484" s="16">
        <v>61</v>
      </c>
    </row>
    <row r="485" s="1" customFormat="1" ht="17" customHeight="1" spans="1:3">
      <c r="A485" s="12">
        <v>20606</v>
      </c>
      <c r="B485" s="15" t="s">
        <v>998</v>
      </c>
      <c r="C485" s="14">
        <f>SUM(C486:C489)</f>
        <v>0</v>
      </c>
    </row>
    <row r="486" s="1" customFormat="1" ht="17" customHeight="1" spans="1:3">
      <c r="A486" s="12">
        <v>2060601</v>
      </c>
      <c r="B486" s="12" t="s">
        <v>999</v>
      </c>
      <c r="C486" s="16">
        <v>0</v>
      </c>
    </row>
    <row r="487" s="1" customFormat="1" ht="17" customHeight="1" spans="1:3">
      <c r="A487" s="12">
        <v>2060602</v>
      </c>
      <c r="B487" s="12" t="s">
        <v>1000</v>
      </c>
      <c r="C487" s="16">
        <v>0</v>
      </c>
    </row>
    <row r="488" s="1" customFormat="1" ht="17" customHeight="1" spans="1:3">
      <c r="A488" s="12">
        <v>2060603</v>
      </c>
      <c r="B488" s="12" t="s">
        <v>1001</v>
      </c>
      <c r="C488" s="16">
        <v>0</v>
      </c>
    </row>
    <row r="489" s="1" customFormat="1" ht="17" customHeight="1" spans="1:3">
      <c r="A489" s="12">
        <v>2060699</v>
      </c>
      <c r="B489" s="12" t="s">
        <v>1002</v>
      </c>
      <c r="C489" s="16">
        <v>0</v>
      </c>
    </row>
    <row r="490" s="1" customFormat="1" ht="17" customHeight="1" spans="1:3">
      <c r="A490" s="12">
        <v>20607</v>
      </c>
      <c r="B490" s="15" t="s">
        <v>1003</v>
      </c>
      <c r="C490" s="14">
        <f>SUM(C491:C496)</f>
        <v>113</v>
      </c>
    </row>
    <row r="491" s="1" customFormat="1" ht="17" customHeight="1" spans="1:3">
      <c r="A491" s="12">
        <v>2060701</v>
      </c>
      <c r="B491" s="12" t="s">
        <v>976</v>
      </c>
      <c r="C491" s="16">
        <v>63</v>
      </c>
    </row>
    <row r="492" s="1" customFormat="1" ht="17" customHeight="1" spans="1:3">
      <c r="A492" s="12">
        <v>2060702</v>
      </c>
      <c r="B492" s="12" t="s">
        <v>1004</v>
      </c>
      <c r="C492" s="16">
        <v>0</v>
      </c>
    </row>
    <row r="493" s="1" customFormat="1" ht="17" customHeight="1" spans="1:3">
      <c r="A493" s="12">
        <v>2060703</v>
      </c>
      <c r="B493" s="12" t="s">
        <v>1005</v>
      </c>
      <c r="C493" s="16">
        <v>0</v>
      </c>
    </row>
    <row r="494" s="1" customFormat="1" ht="17" customHeight="1" spans="1:3">
      <c r="A494" s="12">
        <v>2060704</v>
      </c>
      <c r="B494" s="12" t="s">
        <v>1006</v>
      </c>
      <c r="C494" s="16">
        <v>0</v>
      </c>
    </row>
    <row r="495" s="1" customFormat="1" ht="17" customHeight="1" spans="1:3">
      <c r="A495" s="12">
        <v>2060705</v>
      </c>
      <c r="B495" s="12" t="s">
        <v>1007</v>
      </c>
      <c r="C495" s="16">
        <v>0</v>
      </c>
    </row>
    <row r="496" s="1" customFormat="1" ht="17" customHeight="1" spans="1:3">
      <c r="A496" s="12">
        <v>2060799</v>
      </c>
      <c r="B496" s="12" t="s">
        <v>1008</v>
      </c>
      <c r="C496" s="16">
        <v>50</v>
      </c>
    </row>
    <row r="497" s="1" customFormat="1" ht="17" customHeight="1" spans="1:3">
      <c r="A497" s="12">
        <v>20608</v>
      </c>
      <c r="B497" s="15" t="s">
        <v>1009</v>
      </c>
      <c r="C497" s="14">
        <f>SUM(C498:C500)</f>
        <v>0</v>
      </c>
    </row>
    <row r="498" s="1" customFormat="1" ht="17" customHeight="1" spans="1:3">
      <c r="A498" s="12">
        <v>2060801</v>
      </c>
      <c r="B498" s="12" t="s">
        <v>1010</v>
      </c>
      <c r="C498" s="16">
        <v>0</v>
      </c>
    </row>
    <row r="499" s="1" customFormat="1" ht="17" customHeight="1" spans="1:3">
      <c r="A499" s="12">
        <v>2060802</v>
      </c>
      <c r="B499" s="12" t="s">
        <v>1011</v>
      </c>
      <c r="C499" s="16">
        <v>0</v>
      </c>
    </row>
    <row r="500" s="1" customFormat="1" ht="17" customHeight="1" spans="1:3">
      <c r="A500" s="12">
        <v>2060899</v>
      </c>
      <c r="B500" s="12" t="s">
        <v>1012</v>
      </c>
      <c r="C500" s="16">
        <v>0</v>
      </c>
    </row>
    <row r="501" s="1" customFormat="1" ht="17" customHeight="1" spans="1:3">
      <c r="A501" s="12">
        <v>20609</v>
      </c>
      <c r="B501" s="15" t="s">
        <v>1013</v>
      </c>
      <c r="C501" s="14">
        <f>C502+C503</f>
        <v>0</v>
      </c>
    </row>
    <row r="502" s="1" customFormat="1" ht="17" customHeight="1" spans="1:3">
      <c r="A502" s="12">
        <v>2060901</v>
      </c>
      <c r="B502" s="12" t="s">
        <v>1014</v>
      </c>
      <c r="C502" s="16">
        <v>0</v>
      </c>
    </row>
    <row r="503" s="1" customFormat="1" ht="17" customHeight="1" spans="1:3">
      <c r="A503" s="12">
        <v>2060902</v>
      </c>
      <c r="B503" s="12" t="s">
        <v>1015</v>
      </c>
      <c r="C503" s="16">
        <v>0</v>
      </c>
    </row>
    <row r="504" s="1" customFormat="1" ht="17" customHeight="1" spans="1:3">
      <c r="A504" s="12">
        <v>20699</v>
      </c>
      <c r="B504" s="15" t="s">
        <v>1016</v>
      </c>
      <c r="C504" s="14">
        <f>SUM(C505:C508)</f>
        <v>8</v>
      </c>
    </row>
    <row r="505" s="1" customFormat="1" ht="17" customHeight="1" spans="1:3">
      <c r="A505" s="12">
        <v>2069901</v>
      </c>
      <c r="B505" s="12" t="s">
        <v>1017</v>
      </c>
      <c r="C505" s="16">
        <v>0</v>
      </c>
    </row>
    <row r="506" s="1" customFormat="1" ht="17" customHeight="1" spans="1:3">
      <c r="A506" s="12">
        <v>2069902</v>
      </c>
      <c r="B506" s="12" t="s">
        <v>1018</v>
      </c>
      <c r="C506" s="16">
        <v>0</v>
      </c>
    </row>
    <row r="507" s="1" customFormat="1" ht="17" customHeight="1" spans="1:3">
      <c r="A507" s="12">
        <v>2069903</v>
      </c>
      <c r="B507" s="12" t="s">
        <v>1019</v>
      </c>
      <c r="C507" s="16">
        <v>0</v>
      </c>
    </row>
    <row r="508" s="1" customFormat="1" ht="17" customHeight="1" spans="1:3">
      <c r="A508" s="12">
        <v>2069999</v>
      </c>
      <c r="B508" s="12" t="s">
        <v>1020</v>
      </c>
      <c r="C508" s="16">
        <v>8</v>
      </c>
    </row>
    <row r="509" s="1" customFormat="1" ht="17" customHeight="1" spans="1:3">
      <c r="A509" s="12">
        <v>207</v>
      </c>
      <c r="B509" s="15" t="s">
        <v>1021</v>
      </c>
      <c r="C509" s="14">
        <f>SUM(C510,C526,C534,C545,C554,C561)</f>
        <v>3775</v>
      </c>
    </row>
    <row r="510" s="1" customFormat="1" ht="17" customHeight="1" spans="1:3">
      <c r="A510" s="12">
        <v>20701</v>
      </c>
      <c r="B510" s="15" t="s">
        <v>1022</v>
      </c>
      <c r="C510" s="14">
        <f>SUM(C511:C525)</f>
        <v>2229</v>
      </c>
    </row>
    <row r="511" s="1" customFormat="1" ht="17" customHeight="1" spans="1:3">
      <c r="A511" s="12">
        <v>2070101</v>
      </c>
      <c r="B511" s="12" t="s">
        <v>682</v>
      </c>
      <c r="C511" s="16">
        <v>889</v>
      </c>
    </row>
    <row r="512" s="1" customFormat="1" ht="17" customHeight="1" spans="1:3">
      <c r="A512" s="12">
        <v>2070102</v>
      </c>
      <c r="B512" s="12" t="s">
        <v>683</v>
      </c>
      <c r="C512" s="16">
        <v>281</v>
      </c>
    </row>
    <row r="513" s="1" customFormat="1" ht="17" customHeight="1" spans="1:3">
      <c r="A513" s="12">
        <v>2070103</v>
      </c>
      <c r="B513" s="12" t="s">
        <v>684</v>
      </c>
      <c r="C513" s="16">
        <v>0</v>
      </c>
    </row>
    <row r="514" s="1" customFormat="1" ht="17" customHeight="1" spans="1:3">
      <c r="A514" s="12">
        <v>2070104</v>
      </c>
      <c r="B514" s="12" t="s">
        <v>1023</v>
      </c>
      <c r="C514" s="16">
        <v>155</v>
      </c>
    </row>
    <row r="515" s="1" customFormat="1" ht="17" customHeight="1" spans="1:3">
      <c r="A515" s="12">
        <v>2070105</v>
      </c>
      <c r="B515" s="12" t="s">
        <v>1024</v>
      </c>
      <c r="C515" s="16">
        <v>305</v>
      </c>
    </row>
    <row r="516" s="1" customFormat="1" ht="17" customHeight="1" spans="1:3">
      <c r="A516" s="12">
        <v>2070106</v>
      </c>
      <c r="B516" s="12" t="s">
        <v>1025</v>
      </c>
      <c r="C516" s="16">
        <v>0</v>
      </c>
    </row>
    <row r="517" s="1" customFormat="1" ht="17" customHeight="1" spans="1:3">
      <c r="A517" s="12">
        <v>2070107</v>
      </c>
      <c r="B517" s="12" t="s">
        <v>1026</v>
      </c>
      <c r="C517" s="16">
        <v>0</v>
      </c>
    </row>
    <row r="518" s="1" customFormat="1" ht="17" customHeight="1" spans="1:3">
      <c r="A518" s="12">
        <v>2070108</v>
      </c>
      <c r="B518" s="12" t="s">
        <v>1027</v>
      </c>
      <c r="C518" s="16">
        <v>300</v>
      </c>
    </row>
    <row r="519" s="1" customFormat="1" ht="17" customHeight="1" spans="1:3">
      <c r="A519" s="12">
        <v>2070109</v>
      </c>
      <c r="B519" s="12" t="s">
        <v>1028</v>
      </c>
      <c r="C519" s="16">
        <v>68</v>
      </c>
    </row>
    <row r="520" s="1" customFormat="1" ht="17" customHeight="1" spans="1:3">
      <c r="A520" s="12">
        <v>2070110</v>
      </c>
      <c r="B520" s="12" t="s">
        <v>1029</v>
      </c>
      <c r="C520" s="16">
        <v>0</v>
      </c>
    </row>
    <row r="521" s="1" customFormat="1" ht="17" customHeight="1" spans="1:3">
      <c r="A521" s="12">
        <v>2070111</v>
      </c>
      <c r="B521" s="12" t="s">
        <v>1030</v>
      </c>
      <c r="C521" s="16">
        <v>6</v>
      </c>
    </row>
    <row r="522" s="1" customFormat="1" ht="17" customHeight="1" spans="1:3">
      <c r="A522" s="12">
        <v>2070112</v>
      </c>
      <c r="B522" s="12" t="s">
        <v>1031</v>
      </c>
      <c r="C522" s="16">
        <v>10</v>
      </c>
    </row>
    <row r="523" s="1" customFormat="1" ht="17" customHeight="1" spans="1:3">
      <c r="A523" s="12">
        <v>2070113</v>
      </c>
      <c r="B523" s="12" t="s">
        <v>1032</v>
      </c>
      <c r="C523" s="16">
        <v>10</v>
      </c>
    </row>
    <row r="524" s="1" customFormat="1" ht="17" customHeight="1" spans="1:3">
      <c r="A524" s="12">
        <v>2070114</v>
      </c>
      <c r="B524" s="12" t="s">
        <v>1033</v>
      </c>
      <c r="C524" s="16">
        <v>0</v>
      </c>
    </row>
    <row r="525" s="1" customFormat="1" ht="17" customHeight="1" spans="1:3">
      <c r="A525" s="12">
        <v>2070199</v>
      </c>
      <c r="B525" s="12" t="s">
        <v>1034</v>
      </c>
      <c r="C525" s="16">
        <v>205</v>
      </c>
    </row>
    <row r="526" s="1" customFormat="1" ht="17" customHeight="1" spans="1:3">
      <c r="A526" s="12">
        <v>20702</v>
      </c>
      <c r="B526" s="15" t="s">
        <v>1035</v>
      </c>
      <c r="C526" s="14">
        <f>SUM(C527:C533)</f>
        <v>456</v>
      </c>
    </row>
    <row r="527" s="1" customFormat="1" ht="17" customHeight="1" spans="1:3">
      <c r="A527" s="12">
        <v>2070201</v>
      </c>
      <c r="B527" s="12" t="s">
        <v>682</v>
      </c>
      <c r="C527" s="16">
        <v>0</v>
      </c>
    </row>
    <row r="528" s="1" customFormat="1" ht="17" customHeight="1" spans="1:3">
      <c r="A528" s="12">
        <v>2070202</v>
      </c>
      <c r="B528" s="12" t="s">
        <v>683</v>
      </c>
      <c r="C528" s="16">
        <v>0</v>
      </c>
    </row>
    <row r="529" s="1" customFormat="1" ht="17" customHeight="1" spans="1:3">
      <c r="A529" s="12">
        <v>2070203</v>
      </c>
      <c r="B529" s="12" t="s">
        <v>684</v>
      </c>
      <c r="C529" s="16">
        <v>0</v>
      </c>
    </row>
    <row r="530" s="1" customFormat="1" ht="17" customHeight="1" spans="1:3">
      <c r="A530" s="12">
        <v>2070204</v>
      </c>
      <c r="B530" s="12" t="s">
        <v>1036</v>
      </c>
      <c r="C530" s="16">
        <v>7</v>
      </c>
    </row>
    <row r="531" s="1" customFormat="1" ht="17" customHeight="1" spans="1:3">
      <c r="A531" s="12">
        <v>2070205</v>
      </c>
      <c r="B531" s="12" t="s">
        <v>1037</v>
      </c>
      <c r="C531" s="16">
        <v>449</v>
      </c>
    </row>
    <row r="532" s="1" customFormat="1" ht="17" customHeight="1" spans="1:3">
      <c r="A532" s="12">
        <v>2070206</v>
      </c>
      <c r="B532" s="12" t="s">
        <v>1038</v>
      </c>
      <c r="C532" s="16">
        <v>0</v>
      </c>
    </row>
    <row r="533" s="1" customFormat="1" ht="17" customHeight="1" spans="1:3">
      <c r="A533" s="12">
        <v>2070299</v>
      </c>
      <c r="B533" s="12" t="s">
        <v>1039</v>
      </c>
      <c r="C533" s="16">
        <v>0</v>
      </c>
    </row>
    <row r="534" s="1" customFormat="1" ht="17" customHeight="1" spans="1:3">
      <c r="A534" s="12">
        <v>20703</v>
      </c>
      <c r="B534" s="15" t="s">
        <v>1040</v>
      </c>
      <c r="C534" s="14">
        <f>SUM(C535:C544)</f>
        <v>0</v>
      </c>
    </row>
    <row r="535" s="1" customFormat="1" ht="17" customHeight="1" spans="1:3">
      <c r="A535" s="12">
        <v>2070301</v>
      </c>
      <c r="B535" s="12" t="s">
        <v>682</v>
      </c>
      <c r="C535" s="16">
        <v>0</v>
      </c>
    </row>
    <row r="536" s="1" customFormat="1" ht="17" customHeight="1" spans="1:3">
      <c r="A536" s="12">
        <v>2070302</v>
      </c>
      <c r="B536" s="12" t="s">
        <v>683</v>
      </c>
      <c r="C536" s="16">
        <v>0</v>
      </c>
    </row>
    <row r="537" s="1" customFormat="1" ht="17" customHeight="1" spans="1:3">
      <c r="A537" s="12">
        <v>2070303</v>
      </c>
      <c r="B537" s="12" t="s">
        <v>684</v>
      </c>
      <c r="C537" s="16">
        <v>0</v>
      </c>
    </row>
    <row r="538" s="1" customFormat="1" ht="17" customHeight="1" spans="1:3">
      <c r="A538" s="12">
        <v>2070304</v>
      </c>
      <c r="B538" s="12" t="s">
        <v>1041</v>
      </c>
      <c r="C538" s="16">
        <v>0</v>
      </c>
    </row>
    <row r="539" s="1" customFormat="1" ht="17" customHeight="1" spans="1:3">
      <c r="A539" s="12">
        <v>2070305</v>
      </c>
      <c r="B539" s="12" t="s">
        <v>1042</v>
      </c>
      <c r="C539" s="16">
        <v>0</v>
      </c>
    </row>
    <row r="540" s="1" customFormat="1" ht="17" customHeight="1" spans="1:3">
      <c r="A540" s="12">
        <v>2070306</v>
      </c>
      <c r="B540" s="12" t="s">
        <v>1043</v>
      </c>
      <c r="C540" s="16">
        <v>0</v>
      </c>
    </row>
    <row r="541" s="1" customFormat="1" ht="17" customHeight="1" spans="1:3">
      <c r="A541" s="12">
        <v>2070307</v>
      </c>
      <c r="B541" s="12" t="s">
        <v>1044</v>
      </c>
      <c r="C541" s="16">
        <v>0</v>
      </c>
    </row>
    <row r="542" s="1" customFormat="1" ht="17" customHeight="1" spans="1:3">
      <c r="A542" s="12">
        <v>2070308</v>
      </c>
      <c r="B542" s="12" t="s">
        <v>1045</v>
      </c>
      <c r="C542" s="16">
        <v>0</v>
      </c>
    </row>
    <row r="543" s="1" customFormat="1" ht="17" customHeight="1" spans="1:3">
      <c r="A543" s="12">
        <v>2070309</v>
      </c>
      <c r="B543" s="12" t="s">
        <v>1046</v>
      </c>
      <c r="C543" s="16">
        <v>0</v>
      </c>
    </row>
    <row r="544" s="1" customFormat="1" ht="17" customHeight="1" spans="1:3">
      <c r="A544" s="12">
        <v>2070399</v>
      </c>
      <c r="B544" s="12" t="s">
        <v>1047</v>
      </c>
      <c r="C544" s="16">
        <v>0</v>
      </c>
    </row>
    <row r="545" s="1" customFormat="1" ht="17" customHeight="1" spans="1:3">
      <c r="A545" s="12">
        <v>20706</v>
      </c>
      <c r="B545" s="20" t="s">
        <v>1048</v>
      </c>
      <c r="C545" s="14">
        <f>SUM(C546:C553)</f>
        <v>3</v>
      </c>
    </row>
    <row r="546" s="1" customFormat="1" ht="17" customHeight="1" spans="1:3">
      <c r="A546" s="12">
        <v>2070601</v>
      </c>
      <c r="B546" s="18" t="s">
        <v>682</v>
      </c>
      <c r="C546" s="16">
        <v>0</v>
      </c>
    </row>
    <row r="547" s="1" customFormat="1" ht="17" customHeight="1" spans="1:3">
      <c r="A547" s="12">
        <v>2070602</v>
      </c>
      <c r="B547" s="18" t="s">
        <v>683</v>
      </c>
      <c r="C547" s="16">
        <v>0</v>
      </c>
    </row>
    <row r="548" s="1" customFormat="1" ht="17" customHeight="1" spans="1:3">
      <c r="A548" s="12">
        <v>2070603</v>
      </c>
      <c r="B548" s="18" t="s">
        <v>684</v>
      </c>
      <c r="C548" s="16">
        <v>0</v>
      </c>
    </row>
    <row r="549" s="1" customFormat="1" ht="17" customHeight="1" spans="1:3">
      <c r="A549" s="12">
        <v>2070604</v>
      </c>
      <c r="B549" s="18" t="s">
        <v>1049</v>
      </c>
      <c r="C549" s="16">
        <v>0</v>
      </c>
    </row>
    <row r="550" s="1" customFormat="1" ht="17" customHeight="1" spans="1:3">
      <c r="A550" s="12">
        <v>2070605</v>
      </c>
      <c r="B550" s="18" t="s">
        <v>1050</v>
      </c>
      <c r="C550" s="16">
        <v>0</v>
      </c>
    </row>
    <row r="551" s="1" customFormat="1" ht="17" customHeight="1" spans="1:3">
      <c r="A551" s="12">
        <v>2070606</v>
      </c>
      <c r="B551" s="18" t="s">
        <v>1051</v>
      </c>
      <c r="C551" s="16">
        <v>0</v>
      </c>
    </row>
    <row r="552" s="1" customFormat="1" ht="17" customHeight="1" spans="1:3">
      <c r="A552" s="12">
        <v>2070607</v>
      </c>
      <c r="B552" s="18" t="s">
        <v>1052</v>
      </c>
      <c r="C552" s="16">
        <v>0</v>
      </c>
    </row>
    <row r="553" s="1" customFormat="1" ht="17" customHeight="1" spans="1:3">
      <c r="A553" s="12">
        <v>2070699</v>
      </c>
      <c r="B553" s="18" t="s">
        <v>1053</v>
      </c>
      <c r="C553" s="16">
        <v>3</v>
      </c>
    </row>
    <row r="554" s="1" customFormat="1" ht="17" customHeight="1" spans="1:3">
      <c r="A554" s="12">
        <v>20708</v>
      </c>
      <c r="B554" s="20" t="s">
        <v>1054</v>
      </c>
      <c r="C554" s="14">
        <f>SUM(C555:C560)</f>
        <v>993</v>
      </c>
    </row>
    <row r="555" s="1" customFormat="1" ht="17" customHeight="1" spans="1:3">
      <c r="A555" s="12">
        <v>2070801</v>
      </c>
      <c r="B555" s="18" t="s">
        <v>682</v>
      </c>
      <c r="C555" s="16">
        <v>596</v>
      </c>
    </row>
    <row r="556" s="1" customFormat="1" ht="17" customHeight="1" spans="1:3">
      <c r="A556" s="12">
        <v>2070802</v>
      </c>
      <c r="B556" s="18" t="s">
        <v>683</v>
      </c>
      <c r="C556" s="16">
        <v>7</v>
      </c>
    </row>
    <row r="557" s="1" customFormat="1" ht="17" customHeight="1" spans="1:3">
      <c r="A557" s="12">
        <v>2070803</v>
      </c>
      <c r="B557" s="18" t="s">
        <v>684</v>
      </c>
      <c r="C557" s="16">
        <v>0</v>
      </c>
    </row>
    <row r="558" s="1" customFormat="1" ht="17" customHeight="1" spans="1:3">
      <c r="A558" s="12">
        <v>2070804</v>
      </c>
      <c r="B558" s="18" t="s">
        <v>1055</v>
      </c>
      <c r="C558" s="16">
        <v>233</v>
      </c>
    </row>
    <row r="559" s="1" customFormat="1" ht="17" customHeight="1" spans="1:3">
      <c r="A559" s="12">
        <v>2070805</v>
      </c>
      <c r="B559" s="18" t="s">
        <v>1056</v>
      </c>
      <c r="C559" s="16">
        <v>0</v>
      </c>
    </row>
    <row r="560" s="1" customFormat="1" ht="17" customHeight="1" spans="1:3">
      <c r="A560" s="12">
        <v>2070899</v>
      </c>
      <c r="B560" s="18" t="s">
        <v>1057</v>
      </c>
      <c r="C560" s="16">
        <v>157</v>
      </c>
    </row>
    <row r="561" s="1" customFormat="1" ht="17" customHeight="1" spans="1:3">
      <c r="A561" s="12">
        <v>20799</v>
      </c>
      <c r="B561" s="15" t="s">
        <v>1058</v>
      </c>
      <c r="C561" s="14">
        <f>SUM(C562:C564)</f>
        <v>94</v>
      </c>
    </row>
    <row r="562" s="1" customFormat="1" ht="17" customHeight="1" spans="1:3">
      <c r="A562" s="12">
        <v>2079902</v>
      </c>
      <c r="B562" s="12" t="s">
        <v>1059</v>
      </c>
      <c r="C562" s="16">
        <v>0</v>
      </c>
    </row>
    <row r="563" s="1" customFormat="1" ht="17" customHeight="1" spans="1:3">
      <c r="A563" s="12">
        <v>2079903</v>
      </c>
      <c r="B563" s="12" t="s">
        <v>1060</v>
      </c>
      <c r="C563" s="16">
        <v>70</v>
      </c>
    </row>
    <row r="564" s="1" customFormat="1" ht="17" customHeight="1" spans="1:3">
      <c r="A564" s="12">
        <v>2079999</v>
      </c>
      <c r="B564" s="12" t="s">
        <v>1061</v>
      </c>
      <c r="C564" s="16">
        <v>24</v>
      </c>
    </row>
    <row r="565" s="1" customFormat="1" ht="17" customHeight="1" spans="1:3">
      <c r="A565" s="12">
        <v>208</v>
      </c>
      <c r="B565" s="15" t="s">
        <v>1062</v>
      </c>
      <c r="C565" s="14">
        <f>SUM(C566,C580,C588,C590,C599,C603,C613,C621,C628,C635,C644,C649,C652,C655,C658,C661,C664,C668,C673,C681)</f>
        <v>58457</v>
      </c>
    </row>
    <row r="566" s="1" customFormat="1" ht="17" customHeight="1" spans="1:3">
      <c r="A566" s="12">
        <v>20801</v>
      </c>
      <c r="B566" s="15" t="s">
        <v>1063</v>
      </c>
      <c r="C566" s="14">
        <f>SUM(C567:C579)</f>
        <v>1791</v>
      </c>
    </row>
    <row r="567" s="1" customFormat="1" ht="17" customHeight="1" spans="1:3">
      <c r="A567" s="12">
        <v>2080101</v>
      </c>
      <c r="B567" s="12" t="s">
        <v>682</v>
      </c>
      <c r="C567" s="16">
        <v>635</v>
      </c>
    </row>
    <row r="568" s="1" customFormat="1" ht="17" customHeight="1" spans="1:3">
      <c r="A568" s="12">
        <v>2080102</v>
      </c>
      <c r="B568" s="12" t="s">
        <v>683</v>
      </c>
      <c r="C568" s="16">
        <v>412</v>
      </c>
    </row>
    <row r="569" s="1" customFormat="1" ht="17" customHeight="1" spans="1:3">
      <c r="A569" s="12">
        <v>2080103</v>
      </c>
      <c r="B569" s="12" t="s">
        <v>684</v>
      </c>
      <c r="C569" s="16">
        <v>0</v>
      </c>
    </row>
    <row r="570" s="1" customFormat="1" ht="17" customHeight="1" spans="1:3">
      <c r="A570" s="12">
        <v>2080104</v>
      </c>
      <c r="B570" s="12" t="s">
        <v>1064</v>
      </c>
      <c r="C570" s="16">
        <v>0</v>
      </c>
    </row>
    <row r="571" s="1" customFormat="1" ht="17" customHeight="1" spans="1:3">
      <c r="A571" s="12">
        <v>2080105</v>
      </c>
      <c r="B571" s="12" t="s">
        <v>1065</v>
      </c>
      <c r="C571" s="16">
        <v>19</v>
      </c>
    </row>
    <row r="572" s="1" customFormat="1" ht="17" customHeight="1" spans="1:3">
      <c r="A572" s="12">
        <v>2080106</v>
      </c>
      <c r="B572" s="12" t="s">
        <v>1066</v>
      </c>
      <c r="C572" s="16">
        <v>45</v>
      </c>
    </row>
    <row r="573" s="1" customFormat="1" ht="17" customHeight="1" spans="1:3">
      <c r="A573" s="12">
        <v>2080107</v>
      </c>
      <c r="B573" s="12" t="s">
        <v>1067</v>
      </c>
      <c r="C573" s="16">
        <v>127</v>
      </c>
    </row>
    <row r="574" s="1" customFormat="1" ht="17" customHeight="1" spans="1:3">
      <c r="A574" s="12">
        <v>2080108</v>
      </c>
      <c r="B574" s="12" t="s">
        <v>723</v>
      </c>
      <c r="C574" s="16">
        <v>0</v>
      </c>
    </row>
    <row r="575" s="1" customFormat="1" ht="17" customHeight="1" spans="1:3">
      <c r="A575" s="12">
        <v>2080109</v>
      </c>
      <c r="B575" s="12" t="s">
        <v>1068</v>
      </c>
      <c r="C575" s="16">
        <v>512</v>
      </c>
    </row>
    <row r="576" s="1" customFormat="1" ht="17" customHeight="1" spans="1:3">
      <c r="A576" s="12">
        <v>2080110</v>
      </c>
      <c r="B576" s="12" t="s">
        <v>1069</v>
      </c>
      <c r="C576" s="16">
        <v>0</v>
      </c>
    </row>
    <row r="577" s="1" customFormat="1" ht="17" customHeight="1" spans="1:3">
      <c r="A577" s="12">
        <v>2080111</v>
      </c>
      <c r="B577" s="12" t="s">
        <v>1070</v>
      </c>
      <c r="C577" s="16">
        <v>0</v>
      </c>
    </row>
    <row r="578" s="1" customFormat="1" ht="17" customHeight="1" spans="1:3">
      <c r="A578" s="12">
        <v>2080112</v>
      </c>
      <c r="B578" s="12" t="s">
        <v>1071</v>
      </c>
      <c r="C578" s="16">
        <v>0</v>
      </c>
    </row>
    <row r="579" s="1" customFormat="1" ht="17" customHeight="1" spans="1:3">
      <c r="A579" s="12">
        <v>2080199</v>
      </c>
      <c r="B579" s="12" t="s">
        <v>1072</v>
      </c>
      <c r="C579" s="16">
        <v>41</v>
      </c>
    </row>
    <row r="580" s="1" customFormat="1" ht="17" customHeight="1" spans="1:3">
      <c r="A580" s="12">
        <v>20802</v>
      </c>
      <c r="B580" s="15" t="s">
        <v>1073</v>
      </c>
      <c r="C580" s="14">
        <f>SUM(C581:C587)</f>
        <v>1340</v>
      </c>
    </row>
    <row r="581" s="1" customFormat="1" ht="17" customHeight="1" spans="1:3">
      <c r="A581" s="12">
        <v>2080201</v>
      </c>
      <c r="B581" s="12" t="s">
        <v>682</v>
      </c>
      <c r="C581" s="16">
        <v>548</v>
      </c>
    </row>
    <row r="582" s="1" customFormat="1" ht="17" customHeight="1" spans="1:3">
      <c r="A582" s="12">
        <v>2080202</v>
      </c>
      <c r="B582" s="12" t="s">
        <v>683</v>
      </c>
      <c r="C582" s="16">
        <v>0</v>
      </c>
    </row>
    <row r="583" s="1" customFormat="1" ht="17" customHeight="1" spans="1:3">
      <c r="A583" s="12">
        <v>2080203</v>
      </c>
      <c r="B583" s="12" t="s">
        <v>684</v>
      </c>
      <c r="C583" s="16">
        <v>0</v>
      </c>
    </row>
    <row r="584" s="1" customFormat="1" ht="17" customHeight="1" spans="1:3">
      <c r="A584" s="12">
        <v>2080206</v>
      </c>
      <c r="B584" s="12" t="s">
        <v>1074</v>
      </c>
      <c r="C584" s="16">
        <v>0</v>
      </c>
    </row>
    <row r="585" s="1" customFormat="1" ht="17" customHeight="1" spans="1:3">
      <c r="A585" s="12">
        <v>2080207</v>
      </c>
      <c r="B585" s="12" t="s">
        <v>1075</v>
      </c>
      <c r="C585" s="16">
        <v>123</v>
      </c>
    </row>
    <row r="586" s="1" customFormat="1" ht="17" customHeight="1" spans="1:3">
      <c r="A586" s="12">
        <v>2080208</v>
      </c>
      <c r="B586" s="12" t="s">
        <v>1076</v>
      </c>
      <c r="C586" s="16">
        <v>70</v>
      </c>
    </row>
    <row r="587" s="1" customFormat="1" ht="17" customHeight="1" spans="1:3">
      <c r="A587" s="12">
        <v>2080299</v>
      </c>
      <c r="B587" s="12" t="s">
        <v>1077</v>
      </c>
      <c r="C587" s="16">
        <v>599</v>
      </c>
    </row>
    <row r="588" s="1" customFormat="1" ht="17" customHeight="1" spans="1:3">
      <c r="A588" s="12">
        <v>20804</v>
      </c>
      <c r="B588" s="15" t="s">
        <v>1078</v>
      </c>
      <c r="C588" s="14">
        <f>C589</f>
        <v>0</v>
      </c>
    </row>
    <row r="589" s="1" customFormat="1" ht="17" customHeight="1" spans="1:3">
      <c r="A589" s="12">
        <v>2080402</v>
      </c>
      <c r="B589" s="12" t="s">
        <v>1079</v>
      </c>
      <c r="C589" s="16">
        <v>0</v>
      </c>
    </row>
    <row r="590" s="1" customFormat="1" ht="17" customHeight="1" spans="1:3">
      <c r="A590" s="12">
        <v>20805</v>
      </c>
      <c r="B590" s="15" t="s">
        <v>1080</v>
      </c>
      <c r="C590" s="14">
        <f>SUM(C591:C598)</f>
        <v>16419</v>
      </c>
    </row>
    <row r="591" s="1" customFormat="1" ht="17" customHeight="1" spans="1:3">
      <c r="A591" s="12">
        <v>2080501</v>
      </c>
      <c r="B591" s="12" t="s">
        <v>1081</v>
      </c>
      <c r="C591" s="16">
        <v>400</v>
      </c>
    </row>
    <row r="592" s="1" customFormat="1" ht="17" customHeight="1" spans="1:3">
      <c r="A592" s="12">
        <v>2080502</v>
      </c>
      <c r="B592" s="12" t="s">
        <v>1082</v>
      </c>
      <c r="C592" s="16">
        <v>880</v>
      </c>
    </row>
    <row r="593" s="1" customFormat="1" ht="17" customHeight="1" spans="1:3">
      <c r="A593" s="12">
        <v>2080503</v>
      </c>
      <c r="B593" s="12" t="s">
        <v>1083</v>
      </c>
      <c r="C593" s="16">
        <v>579</v>
      </c>
    </row>
    <row r="594" s="1" customFormat="1" ht="17" customHeight="1" spans="1:3">
      <c r="A594" s="12">
        <v>2080504</v>
      </c>
      <c r="B594" s="12" t="s">
        <v>1084</v>
      </c>
      <c r="C594" s="16">
        <v>0</v>
      </c>
    </row>
    <row r="595" s="1" customFormat="1" ht="17" customHeight="1" spans="1:3">
      <c r="A595" s="12">
        <v>2080505</v>
      </c>
      <c r="B595" s="12" t="s">
        <v>1085</v>
      </c>
      <c r="C595" s="16">
        <v>9449</v>
      </c>
    </row>
    <row r="596" s="1" customFormat="1" ht="17" customHeight="1" spans="1:3">
      <c r="A596" s="12">
        <v>2080506</v>
      </c>
      <c r="B596" s="12" t="s">
        <v>1086</v>
      </c>
      <c r="C596" s="16">
        <v>134</v>
      </c>
    </row>
    <row r="597" s="1" customFormat="1" ht="17" customHeight="1" spans="1:3">
      <c r="A597" s="12">
        <v>2080507</v>
      </c>
      <c r="B597" s="12" t="s">
        <v>1087</v>
      </c>
      <c r="C597" s="16">
        <v>4970</v>
      </c>
    </row>
    <row r="598" s="1" customFormat="1" ht="17" customHeight="1" spans="1:3">
      <c r="A598" s="12">
        <v>2080599</v>
      </c>
      <c r="B598" s="12" t="s">
        <v>1088</v>
      </c>
      <c r="C598" s="16">
        <v>7</v>
      </c>
    </row>
    <row r="599" s="1" customFormat="1" ht="17" customHeight="1" spans="1:3">
      <c r="A599" s="12">
        <v>20806</v>
      </c>
      <c r="B599" s="15" t="s">
        <v>1089</v>
      </c>
      <c r="C599" s="14">
        <f>SUM(C600:C602)</f>
        <v>0</v>
      </c>
    </row>
    <row r="600" s="1" customFormat="1" ht="17" customHeight="1" spans="1:3">
      <c r="A600" s="12">
        <v>2080601</v>
      </c>
      <c r="B600" s="12" t="s">
        <v>1090</v>
      </c>
      <c r="C600" s="16">
        <v>0</v>
      </c>
    </row>
    <row r="601" s="1" customFormat="1" ht="17" customHeight="1" spans="1:3">
      <c r="A601" s="12">
        <v>2080602</v>
      </c>
      <c r="B601" s="12" t="s">
        <v>1091</v>
      </c>
      <c r="C601" s="16">
        <v>0</v>
      </c>
    </row>
    <row r="602" s="1" customFormat="1" ht="17" customHeight="1" spans="1:3">
      <c r="A602" s="12">
        <v>2080699</v>
      </c>
      <c r="B602" s="12" t="s">
        <v>1092</v>
      </c>
      <c r="C602" s="16">
        <v>0</v>
      </c>
    </row>
    <row r="603" s="1" customFormat="1" ht="17" customHeight="1" spans="1:3">
      <c r="A603" s="12">
        <v>20807</v>
      </c>
      <c r="B603" s="15" t="s">
        <v>1093</v>
      </c>
      <c r="C603" s="14">
        <f>SUM(C604:C612)</f>
        <v>2271</v>
      </c>
    </row>
    <row r="604" s="1" customFormat="1" ht="17" customHeight="1" spans="1:3">
      <c r="A604" s="12">
        <v>2080701</v>
      </c>
      <c r="B604" s="12" t="s">
        <v>1094</v>
      </c>
      <c r="C604" s="16">
        <v>805</v>
      </c>
    </row>
    <row r="605" s="1" customFormat="1" ht="17" customHeight="1" spans="1:3">
      <c r="A605" s="12">
        <v>2080702</v>
      </c>
      <c r="B605" s="12" t="s">
        <v>1095</v>
      </c>
      <c r="C605" s="16">
        <v>17</v>
      </c>
    </row>
    <row r="606" s="1" customFormat="1" ht="17" customHeight="1" spans="1:3">
      <c r="A606" s="12">
        <v>2080704</v>
      </c>
      <c r="B606" s="12" t="s">
        <v>1096</v>
      </c>
      <c r="C606" s="16">
        <v>1449</v>
      </c>
    </row>
    <row r="607" s="1" customFormat="1" ht="17" customHeight="1" spans="1:3">
      <c r="A607" s="12">
        <v>2080705</v>
      </c>
      <c r="B607" s="12" t="s">
        <v>1097</v>
      </c>
      <c r="C607" s="16">
        <v>0</v>
      </c>
    </row>
    <row r="608" s="1" customFormat="1" ht="17" customHeight="1" spans="1:3">
      <c r="A608" s="12">
        <v>2080709</v>
      </c>
      <c r="B608" s="12" t="s">
        <v>1098</v>
      </c>
      <c r="C608" s="16">
        <v>0</v>
      </c>
    </row>
    <row r="609" s="1" customFormat="1" ht="17" customHeight="1" spans="1:3">
      <c r="A609" s="12">
        <v>2080711</v>
      </c>
      <c r="B609" s="12" t="s">
        <v>1099</v>
      </c>
      <c r="C609" s="16">
        <v>0</v>
      </c>
    </row>
    <row r="610" s="1" customFormat="1" ht="17" customHeight="1" spans="1:3">
      <c r="A610" s="12">
        <v>2080712</v>
      </c>
      <c r="B610" s="12" t="s">
        <v>1100</v>
      </c>
      <c r="C610" s="16">
        <v>0</v>
      </c>
    </row>
    <row r="611" s="1" customFormat="1" ht="17" customHeight="1" spans="1:3">
      <c r="A611" s="12">
        <v>2080713</v>
      </c>
      <c r="B611" s="12" t="s">
        <v>1101</v>
      </c>
      <c r="C611" s="16">
        <v>0</v>
      </c>
    </row>
    <row r="612" s="1" customFormat="1" ht="17" customHeight="1" spans="1:3">
      <c r="A612" s="12">
        <v>2080799</v>
      </c>
      <c r="B612" s="12" t="s">
        <v>1102</v>
      </c>
      <c r="C612" s="16">
        <v>0</v>
      </c>
    </row>
    <row r="613" s="1" customFormat="1" ht="17" customHeight="1" spans="1:3">
      <c r="A613" s="12">
        <v>20808</v>
      </c>
      <c r="B613" s="15" t="s">
        <v>1103</v>
      </c>
      <c r="C613" s="14">
        <f>SUM(C614:C620)</f>
        <v>2107</v>
      </c>
    </row>
    <row r="614" s="1" customFormat="1" ht="17" customHeight="1" spans="1:3">
      <c r="A614" s="12">
        <v>2080801</v>
      </c>
      <c r="B614" s="12" t="s">
        <v>1104</v>
      </c>
      <c r="C614" s="16">
        <v>288</v>
      </c>
    </row>
    <row r="615" s="1" customFormat="1" ht="17" customHeight="1" spans="1:3">
      <c r="A615" s="12">
        <v>2080802</v>
      </c>
      <c r="B615" s="12" t="s">
        <v>1105</v>
      </c>
      <c r="C615" s="16">
        <v>358</v>
      </c>
    </row>
    <row r="616" s="1" customFormat="1" ht="17" customHeight="1" spans="1:3">
      <c r="A616" s="12">
        <v>2080803</v>
      </c>
      <c r="B616" s="12" t="s">
        <v>1106</v>
      </c>
      <c r="C616" s="16">
        <v>150</v>
      </c>
    </row>
    <row r="617" s="1" customFormat="1" ht="17" customHeight="1" spans="1:3">
      <c r="A617" s="12">
        <v>2080804</v>
      </c>
      <c r="B617" s="12" t="s">
        <v>1107</v>
      </c>
      <c r="C617" s="16">
        <v>76</v>
      </c>
    </row>
    <row r="618" s="1" customFormat="1" ht="17" customHeight="1" spans="1:3">
      <c r="A618" s="12">
        <v>2080805</v>
      </c>
      <c r="B618" s="12" t="s">
        <v>1108</v>
      </c>
      <c r="C618" s="16">
        <v>376</v>
      </c>
    </row>
    <row r="619" s="1" customFormat="1" ht="17" customHeight="1" spans="1:3">
      <c r="A619" s="12">
        <v>2080806</v>
      </c>
      <c r="B619" s="12" t="s">
        <v>1109</v>
      </c>
      <c r="C619" s="16">
        <v>110</v>
      </c>
    </row>
    <row r="620" s="1" customFormat="1" ht="17" customHeight="1" spans="1:3">
      <c r="A620" s="12">
        <v>2080899</v>
      </c>
      <c r="B620" s="12" t="s">
        <v>1110</v>
      </c>
      <c r="C620" s="16">
        <v>749</v>
      </c>
    </row>
    <row r="621" s="1" customFormat="1" ht="17" customHeight="1" spans="1:3">
      <c r="A621" s="12">
        <v>20809</v>
      </c>
      <c r="B621" s="15" t="s">
        <v>1111</v>
      </c>
      <c r="C621" s="14">
        <f>SUM(C622:C627)</f>
        <v>470</v>
      </c>
    </row>
    <row r="622" s="1" customFormat="1" ht="17" customHeight="1" spans="1:3">
      <c r="A622" s="12">
        <v>2080901</v>
      </c>
      <c r="B622" s="12" t="s">
        <v>1112</v>
      </c>
      <c r="C622" s="16">
        <v>226</v>
      </c>
    </row>
    <row r="623" s="1" customFormat="1" ht="17" customHeight="1" spans="1:3">
      <c r="A623" s="12">
        <v>2080902</v>
      </c>
      <c r="B623" s="12" t="s">
        <v>1113</v>
      </c>
      <c r="C623" s="16">
        <v>164</v>
      </c>
    </row>
    <row r="624" s="1" customFormat="1" ht="17" customHeight="1" spans="1:3">
      <c r="A624" s="12">
        <v>2080903</v>
      </c>
      <c r="B624" s="12" t="s">
        <v>1114</v>
      </c>
      <c r="C624" s="16">
        <v>4</v>
      </c>
    </row>
    <row r="625" s="1" customFormat="1" ht="17" customHeight="1" spans="1:3">
      <c r="A625" s="12">
        <v>2080904</v>
      </c>
      <c r="B625" s="12" t="s">
        <v>1115</v>
      </c>
      <c r="C625" s="16">
        <v>44</v>
      </c>
    </row>
    <row r="626" s="1" customFormat="1" ht="17" customHeight="1" spans="1:3">
      <c r="A626" s="12">
        <v>2080905</v>
      </c>
      <c r="B626" s="12" t="s">
        <v>1116</v>
      </c>
      <c r="C626" s="16">
        <v>32</v>
      </c>
    </row>
    <row r="627" s="1" customFormat="1" ht="17" customHeight="1" spans="1:3">
      <c r="A627" s="12">
        <v>2080999</v>
      </c>
      <c r="B627" s="12" t="s">
        <v>1117</v>
      </c>
      <c r="C627" s="16">
        <v>0</v>
      </c>
    </row>
    <row r="628" s="1" customFormat="1" ht="17" customHeight="1" spans="1:3">
      <c r="A628" s="12">
        <v>20810</v>
      </c>
      <c r="B628" s="15" t="s">
        <v>1118</v>
      </c>
      <c r="C628" s="14">
        <f>SUM(C629:C634)</f>
        <v>1247</v>
      </c>
    </row>
    <row r="629" s="1" customFormat="1" ht="17" customHeight="1" spans="1:3">
      <c r="A629" s="12">
        <v>2081001</v>
      </c>
      <c r="B629" s="12" t="s">
        <v>1119</v>
      </c>
      <c r="C629" s="16">
        <v>121</v>
      </c>
    </row>
    <row r="630" s="1" customFormat="1" ht="17" customHeight="1" spans="1:3">
      <c r="A630" s="12">
        <v>2081002</v>
      </c>
      <c r="B630" s="12" t="s">
        <v>1120</v>
      </c>
      <c r="C630" s="16">
        <v>705</v>
      </c>
    </row>
    <row r="631" s="1" customFormat="1" ht="17" customHeight="1" spans="1:3">
      <c r="A631" s="12">
        <v>2081003</v>
      </c>
      <c r="B631" s="12" t="s">
        <v>1121</v>
      </c>
      <c r="C631" s="16">
        <v>0</v>
      </c>
    </row>
    <row r="632" s="1" customFormat="1" ht="17" customHeight="1" spans="1:3">
      <c r="A632" s="12">
        <v>2081004</v>
      </c>
      <c r="B632" s="12" t="s">
        <v>1122</v>
      </c>
      <c r="C632" s="16">
        <v>212</v>
      </c>
    </row>
    <row r="633" s="1" customFormat="1" ht="17" customHeight="1" spans="1:3">
      <c r="A633" s="12">
        <v>2081005</v>
      </c>
      <c r="B633" s="12" t="s">
        <v>1123</v>
      </c>
      <c r="C633" s="16">
        <v>202</v>
      </c>
    </row>
    <row r="634" s="1" customFormat="1" ht="17" customHeight="1" spans="1:3">
      <c r="A634" s="12">
        <v>2081099</v>
      </c>
      <c r="B634" s="12" t="s">
        <v>1124</v>
      </c>
      <c r="C634" s="16">
        <v>7</v>
      </c>
    </row>
    <row r="635" s="1" customFormat="1" ht="17" customHeight="1" spans="1:3">
      <c r="A635" s="12">
        <v>20811</v>
      </c>
      <c r="B635" s="15" t="s">
        <v>1125</v>
      </c>
      <c r="C635" s="14">
        <f>SUM(C636:C643)</f>
        <v>949</v>
      </c>
    </row>
    <row r="636" s="1" customFormat="1" ht="17" customHeight="1" spans="1:3">
      <c r="A636" s="12">
        <v>2081101</v>
      </c>
      <c r="B636" s="12" t="s">
        <v>682</v>
      </c>
      <c r="C636" s="16">
        <v>90</v>
      </c>
    </row>
    <row r="637" s="1" customFormat="1" ht="17" customHeight="1" spans="1:3">
      <c r="A637" s="12">
        <v>2081102</v>
      </c>
      <c r="B637" s="12" t="s">
        <v>683</v>
      </c>
      <c r="C637" s="16">
        <v>0</v>
      </c>
    </row>
    <row r="638" s="1" customFormat="1" ht="17" customHeight="1" spans="1:3">
      <c r="A638" s="12">
        <v>2081103</v>
      </c>
      <c r="B638" s="12" t="s">
        <v>684</v>
      </c>
      <c r="C638" s="16">
        <v>0</v>
      </c>
    </row>
    <row r="639" s="1" customFormat="1" ht="17" customHeight="1" spans="1:3">
      <c r="A639" s="12">
        <v>2081104</v>
      </c>
      <c r="B639" s="12" t="s">
        <v>1126</v>
      </c>
      <c r="C639" s="16">
        <v>83</v>
      </c>
    </row>
    <row r="640" s="1" customFormat="1" ht="17" customHeight="1" spans="1:3">
      <c r="A640" s="12">
        <v>2081105</v>
      </c>
      <c r="B640" s="12" t="s">
        <v>1127</v>
      </c>
      <c r="C640" s="16">
        <v>0</v>
      </c>
    </row>
    <row r="641" s="1" customFormat="1" ht="17" customHeight="1" spans="1:3">
      <c r="A641" s="12">
        <v>2081106</v>
      </c>
      <c r="B641" s="12" t="s">
        <v>1128</v>
      </c>
      <c r="C641" s="16">
        <v>5</v>
      </c>
    </row>
    <row r="642" s="1" customFormat="1" ht="17" customHeight="1" spans="1:3">
      <c r="A642" s="12">
        <v>2081107</v>
      </c>
      <c r="B642" s="12" t="s">
        <v>1129</v>
      </c>
      <c r="C642" s="16">
        <v>653</v>
      </c>
    </row>
    <row r="643" s="1" customFormat="1" ht="17" customHeight="1" spans="1:3">
      <c r="A643" s="12">
        <v>2081199</v>
      </c>
      <c r="B643" s="12" t="s">
        <v>1130</v>
      </c>
      <c r="C643" s="16">
        <v>118</v>
      </c>
    </row>
    <row r="644" s="1" customFormat="1" ht="17" customHeight="1" spans="1:3">
      <c r="A644" s="12">
        <v>20816</v>
      </c>
      <c r="B644" s="15" t="s">
        <v>1131</v>
      </c>
      <c r="C644" s="14">
        <f>SUM(C645:C648)</f>
        <v>0</v>
      </c>
    </row>
    <row r="645" s="1" customFormat="1" ht="17" customHeight="1" spans="1:3">
      <c r="A645" s="12">
        <v>2081601</v>
      </c>
      <c r="B645" s="12" t="s">
        <v>682</v>
      </c>
      <c r="C645" s="16">
        <v>0</v>
      </c>
    </row>
    <row r="646" s="1" customFormat="1" ht="17" customHeight="1" spans="1:3">
      <c r="A646" s="12">
        <v>2081602</v>
      </c>
      <c r="B646" s="12" t="s">
        <v>683</v>
      </c>
      <c r="C646" s="16">
        <v>0</v>
      </c>
    </row>
    <row r="647" s="1" customFormat="1" ht="17" customHeight="1" spans="1:3">
      <c r="A647" s="12">
        <v>2081603</v>
      </c>
      <c r="B647" s="12" t="s">
        <v>684</v>
      </c>
      <c r="C647" s="16">
        <v>0</v>
      </c>
    </row>
    <row r="648" s="1" customFormat="1" ht="17" customHeight="1" spans="1:3">
      <c r="A648" s="12">
        <v>2081699</v>
      </c>
      <c r="B648" s="12" t="s">
        <v>1132</v>
      </c>
      <c r="C648" s="16">
        <v>0</v>
      </c>
    </row>
    <row r="649" s="1" customFormat="1" ht="17" customHeight="1" spans="1:3">
      <c r="A649" s="12">
        <v>20819</v>
      </c>
      <c r="B649" s="15" t="s">
        <v>1133</v>
      </c>
      <c r="C649" s="14">
        <f>SUM(C650:C651)</f>
        <v>2817</v>
      </c>
    </row>
    <row r="650" s="1" customFormat="1" ht="17" customHeight="1" spans="1:3">
      <c r="A650" s="12">
        <v>2081901</v>
      </c>
      <c r="B650" s="12" t="s">
        <v>1134</v>
      </c>
      <c r="C650" s="16">
        <v>1129</v>
      </c>
    </row>
    <row r="651" s="1" customFormat="1" ht="17" customHeight="1" spans="1:3">
      <c r="A651" s="12">
        <v>2081902</v>
      </c>
      <c r="B651" s="12" t="s">
        <v>1135</v>
      </c>
      <c r="C651" s="16">
        <v>1688</v>
      </c>
    </row>
    <row r="652" s="1" customFormat="1" ht="17" customHeight="1" spans="1:3">
      <c r="A652" s="12">
        <v>20820</v>
      </c>
      <c r="B652" s="15" t="s">
        <v>1136</v>
      </c>
      <c r="C652" s="14">
        <f>SUM(C653:C654)</f>
        <v>1419</v>
      </c>
    </row>
    <row r="653" s="1" customFormat="1" ht="17" customHeight="1" spans="1:3">
      <c r="A653" s="12">
        <v>2082001</v>
      </c>
      <c r="B653" s="12" t="s">
        <v>1137</v>
      </c>
      <c r="C653" s="16">
        <v>1300</v>
      </c>
    </row>
    <row r="654" s="1" customFormat="1" ht="17" customHeight="1" spans="1:3">
      <c r="A654" s="12">
        <v>2082002</v>
      </c>
      <c r="B654" s="12" t="s">
        <v>1138</v>
      </c>
      <c r="C654" s="16">
        <v>119</v>
      </c>
    </row>
    <row r="655" s="1" customFormat="1" ht="17" customHeight="1" spans="1:3">
      <c r="A655" s="12">
        <v>20821</v>
      </c>
      <c r="B655" s="15" t="s">
        <v>1139</v>
      </c>
      <c r="C655" s="14">
        <f>SUM(C656:C657)</f>
        <v>2710</v>
      </c>
    </row>
    <row r="656" s="1" customFormat="1" ht="17" customHeight="1" spans="1:3">
      <c r="A656" s="12">
        <v>2082101</v>
      </c>
      <c r="B656" s="12" t="s">
        <v>1140</v>
      </c>
      <c r="C656" s="16">
        <v>0</v>
      </c>
    </row>
    <row r="657" s="1" customFormat="1" ht="17" customHeight="1" spans="1:3">
      <c r="A657" s="12">
        <v>2082102</v>
      </c>
      <c r="B657" s="12" t="s">
        <v>1141</v>
      </c>
      <c r="C657" s="16">
        <v>2710</v>
      </c>
    </row>
    <row r="658" s="1" customFormat="1" ht="17" customHeight="1" spans="1:3">
      <c r="A658" s="12">
        <v>20824</v>
      </c>
      <c r="B658" s="15" t="s">
        <v>1142</v>
      </c>
      <c r="C658" s="14">
        <f>SUM(C659:C660)</f>
        <v>0</v>
      </c>
    </row>
    <row r="659" s="1" customFormat="1" ht="17" customHeight="1" spans="1:3">
      <c r="A659" s="12">
        <v>2082401</v>
      </c>
      <c r="B659" s="12" t="s">
        <v>1143</v>
      </c>
      <c r="C659" s="16">
        <v>0</v>
      </c>
    </row>
    <row r="660" s="1" customFormat="1" ht="17" customHeight="1" spans="1:3">
      <c r="A660" s="12">
        <v>2082402</v>
      </c>
      <c r="B660" s="12" t="s">
        <v>1144</v>
      </c>
      <c r="C660" s="16">
        <v>0</v>
      </c>
    </row>
    <row r="661" s="1" customFormat="1" ht="17" customHeight="1" spans="1:3">
      <c r="A661" s="12">
        <v>20825</v>
      </c>
      <c r="B661" s="15" t="s">
        <v>1145</v>
      </c>
      <c r="C661" s="14">
        <f>SUM(C662:C663)</f>
        <v>0</v>
      </c>
    </row>
    <row r="662" s="1" customFormat="1" ht="17" customHeight="1" spans="1:3">
      <c r="A662" s="12">
        <v>2082501</v>
      </c>
      <c r="B662" s="12" t="s">
        <v>1146</v>
      </c>
      <c r="C662" s="16">
        <v>0</v>
      </c>
    </row>
    <row r="663" s="1" customFormat="1" ht="17" customHeight="1" spans="1:3">
      <c r="A663" s="12">
        <v>2082502</v>
      </c>
      <c r="B663" s="12" t="s">
        <v>1147</v>
      </c>
      <c r="C663" s="16">
        <v>0</v>
      </c>
    </row>
    <row r="664" s="1" customFormat="1" ht="17" customHeight="1" spans="1:3">
      <c r="A664" s="12">
        <v>20826</v>
      </c>
      <c r="B664" s="15" t="s">
        <v>1148</v>
      </c>
      <c r="C664" s="14">
        <f>SUM(C665:C667)</f>
        <v>23925</v>
      </c>
    </row>
    <row r="665" s="1" customFormat="1" ht="17" customHeight="1" spans="1:3">
      <c r="A665" s="12">
        <v>2082601</v>
      </c>
      <c r="B665" s="12" t="s">
        <v>1149</v>
      </c>
      <c r="C665" s="16">
        <v>16069</v>
      </c>
    </row>
    <row r="666" s="1" customFormat="1" ht="17" customHeight="1" spans="1:3">
      <c r="A666" s="12">
        <v>2082602</v>
      </c>
      <c r="B666" s="12" t="s">
        <v>1150</v>
      </c>
      <c r="C666" s="16">
        <v>7575</v>
      </c>
    </row>
    <row r="667" s="1" customFormat="1" ht="17" customHeight="1" spans="1:3">
      <c r="A667" s="12">
        <v>2082699</v>
      </c>
      <c r="B667" s="12" t="s">
        <v>1151</v>
      </c>
      <c r="C667" s="16">
        <v>281</v>
      </c>
    </row>
    <row r="668" s="1" customFormat="1" ht="17" customHeight="1" spans="1:3">
      <c r="A668" s="12">
        <v>20827</v>
      </c>
      <c r="B668" s="15" t="s">
        <v>1152</v>
      </c>
      <c r="C668" s="14">
        <f>SUM(C669:C672)</f>
        <v>0</v>
      </c>
    </row>
    <row r="669" s="1" customFormat="1" ht="17" customHeight="1" spans="1:3">
      <c r="A669" s="12">
        <v>2082701</v>
      </c>
      <c r="B669" s="12" t="s">
        <v>1153</v>
      </c>
      <c r="C669" s="16">
        <v>0</v>
      </c>
    </row>
    <row r="670" s="1" customFormat="1" ht="17" customHeight="1" spans="1:3">
      <c r="A670" s="12">
        <v>2082702</v>
      </c>
      <c r="B670" s="12" t="s">
        <v>1154</v>
      </c>
      <c r="C670" s="16">
        <v>0</v>
      </c>
    </row>
    <row r="671" s="1" customFormat="1" ht="17" customHeight="1" spans="1:3">
      <c r="A671" s="12">
        <v>2082703</v>
      </c>
      <c r="B671" s="12" t="s">
        <v>1155</v>
      </c>
      <c r="C671" s="16">
        <v>0</v>
      </c>
    </row>
    <row r="672" s="1" customFormat="1" ht="17" customHeight="1" spans="1:3">
      <c r="A672" s="12">
        <v>2082799</v>
      </c>
      <c r="B672" s="12" t="s">
        <v>1156</v>
      </c>
      <c r="C672" s="16">
        <v>0</v>
      </c>
    </row>
    <row r="673" s="1" customFormat="1" ht="17" customHeight="1" spans="1:3">
      <c r="A673" s="12">
        <v>20828</v>
      </c>
      <c r="B673" s="15" t="s">
        <v>1157</v>
      </c>
      <c r="C673" s="14">
        <f>SUM(C674:C680)</f>
        <v>312</v>
      </c>
    </row>
    <row r="674" s="1" customFormat="1" ht="17" customHeight="1" spans="1:3">
      <c r="A674" s="12">
        <v>2082801</v>
      </c>
      <c r="B674" s="12" t="s">
        <v>682</v>
      </c>
      <c r="C674" s="16">
        <v>107</v>
      </c>
    </row>
    <row r="675" s="1" customFormat="1" ht="17" customHeight="1" spans="1:3">
      <c r="A675" s="12">
        <v>2082802</v>
      </c>
      <c r="B675" s="12" t="s">
        <v>683</v>
      </c>
      <c r="C675" s="16">
        <v>91</v>
      </c>
    </row>
    <row r="676" s="1" customFormat="1" ht="17" customHeight="1" spans="1:3">
      <c r="A676" s="12">
        <v>2082803</v>
      </c>
      <c r="B676" s="12" t="s">
        <v>684</v>
      </c>
      <c r="C676" s="16">
        <v>0</v>
      </c>
    </row>
    <row r="677" s="1" customFormat="1" ht="17" customHeight="1" spans="1:3">
      <c r="A677" s="12">
        <v>2082804</v>
      </c>
      <c r="B677" s="12" t="s">
        <v>1158</v>
      </c>
      <c r="C677" s="16">
        <v>114</v>
      </c>
    </row>
    <row r="678" s="1" customFormat="1" ht="17" customHeight="1" spans="1:3">
      <c r="A678" s="12">
        <v>2082805</v>
      </c>
      <c r="B678" s="12" t="s">
        <v>1159</v>
      </c>
      <c r="C678" s="16">
        <v>0</v>
      </c>
    </row>
    <row r="679" s="1" customFormat="1" ht="17" customHeight="1" spans="1:3">
      <c r="A679" s="12">
        <v>2082850</v>
      </c>
      <c r="B679" s="12" t="s">
        <v>691</v>
      </c>
      <c r="C679" s="16">
        <v>0</v>
      </c>
    </row>
    <row r="680" s="1" customFormat="1" ht="17" customHeight="1" spans="1:3">
      <c r="A680" s="12">
        <v>2082899</v>
      </c>
      <c r="B680" s="12" t="s">
        <v>1160</v>
      </c>
      <c r="C680" s="16">
        <v>0</v>
      </c>
    </row>
    <row r="681" s="1" customFormat="1" ht="17" customHeight="1" spans="1:3">
      <c r="A681" s="12">
        <v>20899</v>
      </c>
      <c r="B681" s="15" t="s">
        <v>1161</v>
      </c>
      <c r="C681" s="14">
        <f>C682</f>
        <v>680</v>
      </c>
    </row>
    <row r="682" s="1" customFormat="1" ht="17" customHeight="1" spans="1:3">
      <c r="A682" s="12">
        <v>2089901</v>
      </c>
      <c r="B682" s="12" t="s">
        <v>1162</v>
      </c>
      <c r="C682" s="16">
        <v>680</v>
      </c>
    </row>
    <row r="683" s="1" customFormat="1" ht="17" customHeight="1" spans="1:3">
      <c r="A683" s="12">
        <v>210</v>
      </c>
      <c r="B683" s="15" t="s">
        <v>1163</v>
      </c>
      <c r="C683" s="14">
        <f>SUM(C684,C689,C702,C706,C718,C721,C725,C730,C734,C738,C741,C750,C752)</f>
        <v>40114</v>
      </c>
    </row>
    <row r="684" s="1" customFormat="1" ht="17" customHeight="1" spans="1:3">
      <c r="A684" s="12">
        <v>21001</v>
      </c>
      <c r="B684" s="15" t="s">
        <v>1164</v>
      </c>
      <c r="C684" s="14">
        <f>SUM(C685:C688)</f>
        <v>2973</v>
      </c>
    </row>
    <row r="685" s="1" customFormat="1" ht="17" customHeight="1" spans="1:3">
      <c r="A685" s="12">
        <v>2100101</v>
      </c>
      <c r="B685" s="12" t="s">
        <v>682</v>
      </c>
      <c r="C685" s="16">
        <v>373</v>
      </c>
    </row>
    <row r="686" s="1" customFormat="1" ht="17" customHeight="1" spans="1:3">
      <c r="A686" s="12">
        <v>2100102</v>
      </c>
      <c r="B686" s="12" t="s">
        <v>683</v>
      </c>
      <c r="C686" s="16">
        <v>104</v>
      </c>
    </row>
    <row r="687" s="1" customFormat="1" ht="17" customHeight="1" spans="1:3">
      <c r="A687" s="12">
        <v>2100103</v>
      </c>
      <c r="B687" s="12" t="s">
        <v>684</v>
      </c>
      <c r="C687" s="16">
        <v>0</v>
      </c>
    </row>
    <row r="688" s="1" customFormat="1" ht="17" customHeight="1" spans="1:3">
      <c r="A688" s="12">
        <v>2100199</v>
      </c>
      <c r="B688" s="12" t="s">
        <v>1165</v>
      </c>
      <c r="C688" s="16">
        <v>2496</v>
      </c>
    </row>
    <row r="689" s="1" customFormat="1" ht="17" customHeight="1" spans="1:3">
      <c r="A689" s="12">
        <v>21002</v>
      </c>
      <c r="B689" s="15" t="s">
        <v>1166</v>
      </c>
      <c r="C689" s="14">
        <f>SUM(C690:C701)</f>
        <v>2423</v>
      </c>
    </row>
    <row r="690" s="1" customFormat="1" ht="17" customHeight="1" spans="1:3">
      <c r="A690" s="12">
        <v>2100201</v>
      </c>
      <c r="B690" s="12" t="s">
        <v>1167</v>
      </c>
      <c r="C690" s="16">
        <v>538</v>
      </c>
    </row>
    <row r="691" s="1" customFormat="1" ht="17" customHeight="1" spans="1:3">
      <c r="A691" s="12">
        <v>2100202</v>
      </c>
      <c r="B691" s="12" t="s">
        <v>1168</v>
      </c>
      <c r="C691" s="16">
        <v>474</v>
      </c>
    </row>
    <row r="692" s="1" customFormat="1" ht="17" customHeight="1" spans="1:3">
      <c r="A692" s="12">
        <v>2100203</v>
      </c>
      <c r="B692" s="12" t="s">
        <v>1169</v>
      </c>
      <c r="C692" s="16">
        <v>0</v>
      </c>
    </row>
    <row r="693" s="1" customFormat="1" ht="17" customHeight="1" spans="1:3">
      <c r="A693" s="12">
        <v>2100204</v>
      </c>
      <c r="B693" s="12" t="s">
        <v>1170</v>
      </c>
      <c r="C693" s="16">
        <v>0</v>
      </c>
    </row>
    <row r="694" s="1" customFormat="1" ht="17" customHeight="1" spans="1:3">
      <c r="A694" s="12">
        <v>2100205</v>
      </c>
      <c r="B694" s="12" t="s">
        <v>1171</v>
      </c>
      <c r="C694" s="16">
        <v>0</v>
      </c>
    </row>
    <row r="695" s="1" customFormat="1" ht="17" customHeight="1" spans="1:3">
      <c r="A695" s="12">
        <v>2100206</v>
      </c>
      <c r="B695" s="12" t="s">
        <v>1172</v>
      </c>
      <c r="C695" s="16">
        <v>5</v>
      </c>
    </row>
    <row r="696" s="1" customFormat="1" ht="17" customHeight="1" spans="1:3">
      <c r="A696" s="12">
        <v>2100207</v>
      </c>
      <c r="B696" s="12" t="s">
        <v>1173</v>
      </c>
      <c r="C696" s="16">
        <v>0</v>
      </c>
    </row>
    <row r="697" s="1" customFormat="1" ht="17" customHeight="1" spans="1:3">
      <c r="A697" s="12">
        <v>2100208</v>
      </c>
      <c r="B697" s="12" t="s">
        <v>1174</v>
      </c>
      <c r="C697" s="16">
        <v>30</v>
      </c>
    </row>
    <row r="698" s="1" customFormat="1" ht="17" customHeight="1" spans="1:3">
      <c r="A698" s="12">
        <v>2100209</v>
      </c>
      <c r="B698" s="12" t="s">
        <v>1175</v>
      </c>
      <c r="C698" s="16">
        <v>0</v>
      </c>
    </row>
    <row r="699" s="1" customFormat="1" ht="17" customHeight="1" spans="1:3">
      <c r="A699" s="12">
        <v>2100210</v>
      </c>
      <c r="B699" s="12" t="s">
        <v>1176</v>
      </c>
      <c r="C699" s="16">
        <v>0</v>
      </c>
    </row>
    <row r="700" s="1" customFormat="1" ht="17" customHeight="1" spans="1:3">
      <c r="A700" s="12">
        <v>2100211</v>
      </c>
      <c r="B700" s="12" t="s">
        <v>1177</v>
      </c>
      <c r="C700" s="16">
        <v>0</v>
      </c>
    </row>
    <row r="701" s="1" customFormat="1" ht="17" customHeight="1" spans="1:3">
      <c r="A701" s="12">
        <v>2100299</v>
      </c>
      <c r="B701" s="12" t="s">
        <v>1178</v>
      </c>
      <c r="C701" s="16">
        <v>1376</v>
      </c>
    </row>
    <row r="702" s="1" customFormat="1" ht="17" customHeight="1" spans="1:3">
      <c r="A702" s="12">
        <v>21003</v>
      </c>
      <c r="B702" s="15" t="s">
        <v>1179</v>
      </c>
      <c r="C702" s="14">
        <f>SUM(C703:C705)</f>
        <v>4083</v>
      </c>
    </row>
    <row r="703" s="1" customFormat="1" ht="17" customHeight="1" spans="1:3">
      <c r="A703" s="12">
        <v>2100301</v>
      </c>
      <c r="B703" s="12" t="s">
        <v>1180</v>
      </c>
      <c r="C703" s="16">
        <v>0</v>
      </c>
    </row>
    <row r="704" s="1" customFormat="1" ht="17" customHeight="1" spans="1:3">
      <c r="A704" s="12">
        <v>2100302</v>
      </c>
      <c r="B704" s="12" t="s">
        <v>1181</v>
      </c>
      <c r="C704" s="16">
        <v>3789</v>
      </c>
    </row>
    <row r="705" s="1" customFormat="1" ht="17" customHeight="1" spans="1:3">
      <c r="A705" s="12">
        <v>2100399</v>
      </c>
      <c r="B705" s="12" t="s">
        <v>1182</v>
      </c>
      <c r="C705" s="16">
        <v>294</v>
      </c>
    </row>
    <row r="706" s="1" customFormat="1" ht="17" customHeight="1" spans="1:3">
      <c r="A706" s="12">
        <v>21004</v>
      </c>
      <c r="B706" s="15" t="s">
        <v>1183</v>
      </c>
      <c r="C706" s="14">
        <f>SUM(C707:C717)</f>
        <v>5596</v>
      </c>
    </row>
    <row r="707" s="1" customFormat="1" ht="17" customHeight="1" spans="1:3">
      <c r="A707" s="12">
        <v>2100401</v>
      </c>
      <c r="B707" s="12" t="s">
        <v>1184</v>
      </c>
      <c r="C707" s="16">
        <v>1391</v>
      </c>
    </row>
    <row r="708" s="1" customFormat="1" ht="17" customHeight="1" spans="1:3">
      <c r="A708" s="12">
        <v>2100402</v>
      </c>
      <c r="B708" s="12" t="s">
        <v>1185</v>
      </c>
      <c r="C708" s="16">
        <v>327</v>
      </c>
    </row>
    <row r="709" s="1" customFormat="1" ht="17" customHeight="1" spans="1:3">
      <c r="A709" s="12">
        <v>2100403</v>
      </c>
      <c r="B709" s="12" t="s">
        <v>1186</v>
      </c>
      <c r="C709" s="16">
        <v>405</v>
      </c>
    </row>
    <row r="710" s="1" customFormat="1" ht="17" customHeight="1" spans="1:3">
      <c r="A710" s="12">
        <v>2100404</v>
      </c>
      <c r="B710" s="12" t="s">
        <v>1187</v>
      </c>
      <c r="C710" s="16">
        <v>0</v>
      </c>
    </row>
    <row r="711" s="1" customFormat="1" ht="17" customHeight="1" spans="1:3">
      <c r="A711" s="12">
        <v>2100405</v>
      </c>
      <c r="B711" s="12" t="s">
        <v>1188</v>
      </c>
      <c r="C711" s="16">
        <v>0</v>
      </c>
    </row>
    <row r="712" s="1" customFormat="1" ht="17" customHeight="1" spans="1:3">
      <c r="A712" s="12">
        <v>2100406</v>
      </c>
      <c r="B712" s="12" t="s">
        <v>1189</v>
      </c>
      <c r="C712" s="16">
        <v>0</v>
      </c>
    </row>
    <row r="713" s="1" customFormat="1" ht="17" customHeight="1" spans="1:3">
      <c r="A713" s="12">
        <v>2100407</v>
      </c>
      <c r="B713" s="12" t="s">
        <v>1190</v>
      </c>
      <c r="C713" s="16">
        <v>0</v>
      </c>
    </row>
    <row r="714" s="1" customFormat="1" ht="17" customHeight="1" spans="1:3">
      <c r="A714" s="12">
        <v>2100408</v>
      </c>
      <c r="B714" s="12" t="s">
        <v>1191</v>
      </c>
      <c r="C714" s="16">
        <v>2216</v>
      </c>
    </row>
    <row r="715" s="1" customFormat="1" ht="17" customHeight="1" spans="1:3">
      <c r="A715" s="12">
        <v>2100409</v>
      </c>
      <c r="B715" s="12" t="s">
        <v>1192</v>
      </c>
      <c r="C715" s="16">
        <v>1257</v>
      </c>
    </row>
    <row r="716" s="1" customFormat="1" ht="17" customHeight="1" spans="1:3">
      <c r="A716" s="12">
        <v>2100410</v>
      </c>
      <c r="B716" s="12" t="s">
        <v>1193</v>
      </c>
      <c r="C716" s="16">
        <v>0</v>
      </c>
    </row>
    <row r="717" s="1" customFormat="1" ht="17" customHeight="1" spans="1:3">
      <c r="A717" s="12">
        <v>2100499</v>
      </c>
      <c r="B717" s="12" t="s">
        <v>1194</v>
      </c>
      <c r="C717" s="16">
        <v>0</v>
      </c>
    </row>
    <row r="718" s="1" customFormat="1" ht="17" customHeight="1" spans="1:3">
      <c r="A718" s="12">
        <v>21006</v>
      </c>
      <c r="B718" s="15" t="s">
        <v>1195</v>
      </c>
      <c r="C718" s="14">
        <f>SUM(C719:C720)</f>
        <v>0</v>
      </c>
    </row>
    <row r="719" s="1" customFormat="1" ht="17" customHeight="1" spans="1:3">
      <c r="A719" s="12">
        <v>2100601</v>
      </c>
      <c r="B719" s="12" t="s">
        <v>1196</v>
      </c>
      <c r="C719" s="16">
        <v>0</v>
      </c>
    </row>
    <row r="720" s="1" customFormat="1" ht="17" customHeight="1" spans="1:3">
      <c r="A720" s="12">
        <v>2100699</v>
      </c>
      <c r="B720" s="12" t="s">
        <v>1197</v>
      </c>
      <c r="C720" s="16">
        <v>0</v>
      </c>
    </row>
    <row r="721" s="1" customFormat="1" ht="17" customHeight="1" spans="1:3">
      <c r="A721" s="12">
        <v>21007</v>
      </c>
      <c r="B721" s="15" t="s">
        <v>1198</v>
      </c>
      <c r="C721" s="14">
        <f>SUM(C722:C724)</f>
        <v>1366</v>
      </c>
    </row>
    <row r="722" s="1" customFormat="1" ht="17" customHeight="1" spans="1:3">
      <c r="A722" s="12">
        <v>2100716</v>
      </c>
      <c r="B722" s="12" t="s">
        <v>1199</v>
      </c>
      <c r="C722" s="16">
        <v>222</v>
      </c>
    </row>
    <row r="723" s="1" customFormat="1" ht="17" customHeight="1" spans="1:3">
      <c r="A723" s="12">
        <v>2100717</v>
      </c>
      <c r="B723" s="12" t="s">
        <v>1200</v>
      </c>
      <c r="C723" s="16">
        <v>196</v>
      </c>
    </row>
    <row r="724" s="1" customFormat="1" ht="17" customHeight="1" spans="1:3">
      <c r="A724" s="12">
        <v>2100799</v>
      </c>
      <c r="B724" s="12" t="s">
        <v>1201</v>
      </c>
      <c r="C724" s="16">
        <v>948</v>
      </c>
    </row>
    <row r="725" s="1" customFormat="1" ht="17" customHeight="1" spans="1:3">
      <c r="A725" s="12">
        <v>21011</v>
      </c>
      <c r="B725" s="15" t="s">
        <v>1202</v>
      </c>
      <c r="C725" s="14">
        <f>SUM(C726:C729)</f>
        <v>3157</v>
      </c>
    </row>
    <row r="726" s="1" customFormat="1" ht="17" customHeight="1" spans="1:3">
      <c r="A726" s="12">
        <v>2101101</v>
      </c>
      <c r="B726" s="12" t="s">
        <v>1203</v>
      </c>
      <c r="C726" s="16">
        <v>1441</v>
      </c>
    </row>
    <row r="727" s="1" customFormat="1" ht="17" customHeight="1" spans="1:3">
      <c r="A727" s="12">
        <v>2101102</v>
      </c>
      <c r="B727" s="12" t="s">
        <v>1204</v>
      </c>
      <c r="C727" s="16">
        <v>1716</v>
      </c>
    </row>
    <row r="728" s="1" customFormat="1" ht="17" customHeight="1" spans="1:3">
      <c r="A728" s="12">
        <v>2101103</v>
      </c>
      <c r="B728" s="12" t="s">
        <v>1205</v>
      </c>
      <c r="C728" s="16">
        <v>0</v>
      </c>
    </row>
    <row r="729" s="1" customFormat="1" ht="17" customHeight="1" spans="1:3">
      <c r="A729" s="12">
        <v>2101199</v>
      </c>
      <c r="B729" s="12" t="s">
        <v>1206</v>
      </c>
      <c r="C729" s="16">
        <v>0</v>
      </c>
    </row>
    <row r="730" s="1" customFormat="1" ht="17" customHeight="1" spans="1:3">
      <c r="A730" s="12">
        <v>21012</v>
      </c>
      <c r="B730" s="15" t="s">
        <v>1207</v>
      </c>
      <c r="C730" s="14">
        <f>SUM(C731:C733)</f>
        <v>19307</v>
      </c>
    </row>
    <row r="731" s="1" customFormat="1" ht="17" customHeight="1" spans="1:3">
      <c r="A731" s="12">
        <v>2101201</v>
      </c>
      <c r="B731" s="12" t="s">
        <v>1208</v>
      </c>
      <c r="C731" s="16">
        <v>50</v>
      </c>
    </row>
    <row r="732" s="1" customFormat="1" ht="17" customHeight="1" spans="1:3">
      <c r="A732" s="12">
        <v>2101202</v>
      </c>
      <c r="B732" s="12" t="s">
        <v>1209</v>
      </c>
      <c r="C732" s="16">
        <v>19257</v>
      </c>
    </row>
    <row r="733" s="1" customFormat="1" ht="17" customHeight="1" spans="1:3">
      <c r="A733" s="12">
        <v>2101299</v>
      </c>
      <c r="B733" s="12" t="s">
        <v>1210</v>
      </c>
      <c r="C733" s="16">
        <v>0</v>
      </c>
    </row>
    <row r="734" s="1" customFormat="1" ht="17" customHeight="1" spans="1:3">
      <c r="A734" s="12">
        <v>21013</v>
      </c>
      <c r="B734" s="15" t="s">
        <v>1211</v>
      </c>
      <c r="C734" s="14">
        <f>SUM(C735:C737)</f>
        <v>957</v>
      </c>
    </row>
    <row r="735" s="1" customFormat="1" ht="17" customHeight="1" spans="1:3">
      <c r="A735" s="12">
        <v>2101301</v>
      </c>
      <c r="B735" s="12" t="s">
        <v>1212</v>
      </c>
      <c r="C735" s="16">
        <v>957</v>
      </c>
    </row>
    <row r="736" s="1" customFormat="1" ht="17" customHeight="1" spans="1:3">
      <c r="A736" s="12">
        <v>2101302</v>
      </c>
      <c r="B736" s="12" t="s">
        <v>1213</v>
      </c>
      <c r="C736" s="16">
        <v>0</v>
      </c>
    </row>
    <row r="737" s="1" customFormat="1" ht="17" customHeight="1" spans="1:3">
      <c r="A737" s="12">
        <v>2101399</v>
      </c>
      <c r="B737" s="12" t="s">
        <v>1214</v>
      </c>
      <c r="C737" s="16">
        <v>0</v>
      </c>
    </row>
    <row r="738" s="1" customFormat="1" ht="17" customHeight="1" spans="1:3">
      <c r="A738" s="12">
        <v>21014</v>
      </c>
      <c r="B738" s="15" t="s">
        <v>1215</v>
      </c>
      <c r="C738" s="14">
        <f>SUM(C739:C740)</f>
        <v>81</v>
      </c>
    </row>
    <row r="739" s="1" customFormat="1" ht="17" customHeight="1" spans="1:3">
      <c r="A739" s="12">
        <v>2101401</v>
      </c>
      <c r="B739" s="12" t="s">
        <v>1216</v>
      </c>
      <c r="C739" s="16">
        <v>81</v>
      </c>
    </row>
    <row r="740" s="1" customFormat="1" ht="17" customHeight="1" spans="1:3">
      <c r="A740" s="12">
        <v>2101499</v>
      </c>
      <c r="B740" s="12" t="s">
        <v>1217</v>
      </c>
      <c r="C740" s="16">
        <v>0</v>
      </c>
    </row>
    <row r="741" s="1" customFormat="1" ht="17" customHeight="1" spans="1:3">
      <c r="A741" s="12">
        <v>21015</v>
      </c>
      <c r="B741" s="15" t="s">
        <v>1218</v>
      </c>
      <c r="C741" s="14">
        <f>SUM(C742:C749)</f>
        <v>145</v>
      </c>
    </row>
    <row r="742" s="1" customFormat="1" ht="17" customHeight="1" spans="1:3">
      <c r="A742" s="12">
        <v>2101501</v>
      </c>
      <c r="B742" s="12" t="s">
        <v>682</v>
      </c>
      <c r="C742" s="16">
        <v>13</v>
      </c>
    </row>
    <row r="743" s="1" customFormat="1" ht="17" customHeight="1" spans="1:3">
      <c r="A743" s="12">
        <v>2101502</v>
      </c>
      <c r="B743" s="12" t="s">
        <v>683</v>
      </c>
      <c r="C743" s="16">
        <v>50</v>
      </c>
    </row>
    <row r="744" s="1" customFormat="1" ht="17" customHeight="1" spans="1:3">
      <c r="A744" s="12">
        <v>2101503</v>
      </c>
      <c r="B744" s="12" t="s">
        <v>684</v>
      </c>
      <c r="C744" s="16">
        <v>0</v>
      </c>
    </row>
    <row r="745" s="1" customFormat="1" ht="17" customHeight="1" spans="1:3">
      <c r="A745" s="12">
        <v>2101504</v>
      </c>
      <c r="B745" s="12" t="s">
        <v>723</v>
      </c>
      <c r="C745" s="16">
        <v>0</v>
      </c>
    </row>
    <row r="746" s="1" customFormat="1" ht="17" customHeight="1" spans="1:3">
      <c r="A746" s="12">
        <v>2101505</v>
      </c>
      <c r="B746" s="12" t="s">
        <v>1219</v>
      </c>
      <c r="C746" s="16">
        <v>0</v>
      </c>
    </row>
    <row r="747" s="1" customFormat="1" ht="17" customHeight="1" spans="1:3">
      <c r="A747" s="12">
        <v>2101506</v>
      </c>
      <c r="B747" s="12" t="s">
        <v>1220</v>
      </c>
      <c r="C747" s="16">
        <v>0</v>
      </c>
    </row>
    <row r="748" s="1" customFormat="1" ht="17" customHeight="1" spans="1:3">
      <c r="A748" s="12">
        <v>2101550</v>
      </c>
      <c r="B748" s="12" t="s">
        <v>691</v>
      </c>
      <c r="C748" s="16">
        <v>0</v>
      </c>
    </row>
    <row r="749" s="1" customFormat="1" ht="17" customHeight="1" spans="1:3">
      <c r="A749" s="12">
        <v>2101599</v>
      </c>
      <c r="B749" s="12" t="s">
        <v>1221</v>
      </c>
      <c r="C749" s="16">
        <v>82</v>
      </c>
    </row>
    <row r="750" s="1" customFormat="1" ht="17" customHeight="1" spans="1:3">
      <c r="A750" s="12">
        <v>21016</v>
      </c>
      <c r="B750" s="15" t="s">
        <v>1222</v>
      </c>
      <c r="C750" s="14">
        <f>C751</f>
        <v>20</v>
      </c>
    </row>
    <row r="751" s="1" customFormat="1" ht="17" customHeight="1" spans="1:3">
      <c r="A751" s="12">
        <v>2101601</v>
      </c>
      <c r="B751" s="12" t="s">
        <v>1223</v>
      </c>
      <c r="C751" s="16">
        <v>20</v>
      </c>
    </row>
    <row r="752" s="1" customFormat="1" ht="17" customHeight="1" spans="1:3">
      <c r="A752" s="12">
        <v>21099</v>
      </c>
      <c r="B752" s="15" t="s">
        <v>1224</v>
      </c>
      <c r="C752" s="14">
        <f>C753</f>
        <v>6</v>
      </c>
    </row>
    <row r="753" s="1" customFormat="1" ht="17" customHeight="1" spans="1:3">
      <c r="A753" s="12">
        <v>2109901</v>
      </c>
      <c r="B753" s="12" t="s">
        <v>1225</v>
      </c>
      <c r="C753" s="16">
        <v>6</v>
      </c>
    </row>
    <row r="754" s="1" customFormat="1" ht="17" customHeight="1" spans="1:3">
      <c r="A754" s="12">
        <v>211</v>
      </c>
      <c r="B754" s="15" t="s">
        <v>1226</v>
      </c>
      <c r="C754" s="14">
        <f>SUM(C755,C765,C769,C777,C783,C790,C796,C799,C802,C804,C806,C812,C814,C816,C831)</f>
        <v>14749</v>
      </c>
    </row>
    <row r="755" s="1" customFormat="1" ht="17" customHeight="1" spans="1:3">
      <c r="A755" s="12">
        <v>21101</v>
      </c>
      <c r="B755" s="15" t="s">
        <v>1227</v>
      </c>
      <c r="C755" s="14">
        <f>SUM(C756:C764)</f>
        <v>804</v>
      </c>
    </row>
    <row r="756" s="1" customFormat="1" ht="17" customHeight="1" spans="1:3">
      <c r="A756" s="12">
        <v>2110101</v>
      </c>
      <c r="B756" s="12" t="s">
        <v>682</v>
      </c>
      <c r="C756" s="16">
        <v>365</v>
      </c>
    </row>
    <row r="757" s="1" customFormat="1" ht="17" customHeight="1" spans="1:3">
      <c r="A757" s="12">
        <v>2110102</v>
      </c>
      <c r="B757" s="12" t="s">
        <v>683</v>
      </c>
      <c r="C757" s="16">
        <v>303</v>
      </c>
    </row>
    <row r="758" s="1" customFormat="1" ht="17" customHeight="1" spans="1:3">
      <c r="A758" s="12">
        <v>2110103</v>
      </c>
      <c r="B758" s="12" t="s">
        <v>684</v>
      </c>
      <c r="C758" s="16">
        <v>0</v>
      </c>
    </row>
    <row r="759" s="1" customFormat="1" ht="17" customHeight="1" spans="1:3">
      <c r="A759" s="12">
        <v>2110104</v>
      </c>
      <c r="B759" s="12" t="s">
        <v>1228</v>
      </c>
      <c r="C759" s="16">
        <v>0</v>
      </c>
    </row>
    <row r="760" s="1" customFormat="1" ht="17" customHeight="1" spans="1:3">
      <c r="A760" s="12">
        <v>2110105</v>
      </c>
      <c r="B760" s="12" t="s">
        <v>1229</v>
      </c>
      <c r="C760" s="16">
        <v>9</v>
      </c>
    </row>
    <row r="761" s="1" customFormat="1" ht="17" customHeight="1" spans="1:3">
      <c r="A761" s="12">
        <v>2110106</v>
      </c>
      <c r="B761" s="12" t="s">
        <v>1230</v>
      </c>
      <c r="C761" s="16">
        <v>0</v>
      </c>
    </row>
    <row r="762" s="1" customFormat="1" ht="17" customHeight="1" spans="1:3">
      <c r="A762" s="12">
        <v>2110107</v>
      </c>
      <c r="B762" s="12" t="s">
        <v>1231</v>
      </c>
      <c r="C762" s="16">
        <v>0</v>
      </c>
    </row>
    <row r="763" s="1" customFormat="1" ht="17" customHeight="1" spans="1:3">
      <c r="A763" s="12">
        <v>2110108</v>
      </c>
      <c r="B763" s="12" t="s">
        <v>1232</v>
      </c>
      <c r="C763" s="16">
        <v>0</v>
      </c>
    </row>
    <row r="764" s="1" customFormat="1" ht="17" customHeight="1" spans="1:3">
      <c r="A764" s="12">
        <v>2110199</v>
      </c>
      <c r="B764" s="12" t="s">
        <v>1233</v>
      </c>
      <c r="C764" s="16">
        <v>127</v>
      </c>
    </row>
    <row r="765" s="1" customFormat="1" ht="17" customHeight="1" spans="1:3">
      <c r="A765" s="12">
        <v>21102</v>
      </c>
      <c r="B765" s="15" t="s">
        <v>1234</v>
      </c>
      <c r="C765" s="14">
        <f>SUM(C766:C768)</f>
        <v>0</v>
      </c>
    </row>
    <row r="766" s="1" customFormat="1" ht="17" customHeight="1" spans="1:3">
      <c r="A766" s="12">
        <v>2110203</v>
      </c>
      <c r="B766" s="12" t="s">
        <v>1235</v>
      </c>
      <c r="C766" s="16">
        <v>0</v>
      </c>
    </row>
    <row r="767" s="1" customFormat="1" ht="17" customHeight="1" spans="1:3">
      <c r="A767" s="12">
        <v>2110204</v>
      </c>
      <c r="B767" s="12" t="s">
        <v>1236</v>
      </c>
      <c r="C767" s="16">
        <v>0</v>
      </c>
    </row>
    <row r="768" s="1" customFormat="1" ht="17" customHeight="1" spans="1:3">
      <c r="A768" s="12">
        <v>2110299</v>
      </c>
      <c r="B768" s="12" t="s">
        <v>1237</v>
      </c>
      <c r="C768" s="16">
        <v>0</v>
      </c>
    </row>
    <row r="769" s="1" customFormat="1" ht="17" customHeight="1" spans="1:3">
      <c r="A769" s="12">
        <v>21103</v>
      </c>
      <c r="B769" s="15" t="s">
        <v>1238</v>
      </c>
      <c r="C769" s="14">
        <f>SUM(C770:C776)</f>
        <v>13276</v>
      </c>
    </row>
    <row r="770" s="1" customFormat="1" ht="17" customHeight="1" spans="1:3">
      <c r="A770" s="12">
        <v>2110301</v>
      </c>
      <c r="B770" s="12" t="s">
        <v>1239</v>
      </c>
      <c r="C770" s="16">
        <v>80</v>
      </c>
    </row>
    <row r="771" s="1" customFormat="1" ht="17" customHeight="1" spans="1:3">
      <c r="A771" s="12">
        <v>2110302</v>
      </c>
      <c r="B771" s="12" t="s">
        <v>1240</v>
      </c>
      <c r="C771" s="16">
        <v>12834</v>
      </c>
    </row>
    <row r="772" s="1" customFormat="1" ht="17" customHeight="1" spans="1:3">
      <c r="A772" s="12">
        <v>2110303</v>
      </c>
      <c r="B772" s="12" t="s">
        <v>1241</v>
      </c>
      <c r="C772" s="16">
        <v>0</v>
      </c>
    </row>
    <row r="773" s="1" customFormat="1" ht="17" customHeight="1" spans="1:3">
      <c r="A773" s="12">
        <v>2110304</v>
      </c>
      <c r="B773" s="12" t="s">
        <v>1242</v>
      </c>
      <c r="C773" s="16">
        <v>20</v>
      </c>
    </row>
    <row r="774" s="1" customFormat="1" ht="17" customHeight="1" spans="1:3">
      <c r="A774" s="12">
        <v>2110305</v>
      </c>
      <c r="B774" s="12" t="s">
        <v>1243</v>
      </c>
      <c r="C774" s="16">
        <v>0</v>
      </c>
    </row>
    <row r="775" s="1" customFormat="1" ht="17" customHeight="1" spans="1:3">
      <c r="A775" s="12">
        <v>2110306</v>
      </c>
      <c r="B775" s="12" t="s">
        <v>1244</v>
      </c>
      <c r="C775" s="16">
        <v>0</v>
      </c>
    </row>
    <row r="776" s="1" customFormat="1" ht="17" customHeight="1" spans="1:3">
      <c r="A776" s="12">
        <v>2110399</v>
      </c>
      <c r="B776" s="12" t="s">
        <v>1245</v>
      </c>
      <c r="C776" s="16">
        <v>342</v>
      </c>
    </row>
    <row r="777" s="1" customFormat="1" ht="17" customHeight="1" spans="1:3">
      <c r="A777" s="12">
        <v>21104</v>
      </c>
      <c r="B777" s="15" t="s">
        <v>1246</v>
      </c>
      <c r="C777" s="14">
        <f>SUM(C778:C782)</f>
        <v>459</v>
      </c>
    </row>
    <row r="778" s="1" customFormat="1" ht="17" customHeight="1" spans="1:3">
      <c r="A778" s="12">
        <v>2110401</v>
      </c>
      <c r="B778" s="12" t="s">
        <v>1247</v>
      </c>
      <c r="C778" s="16">
        <v>459</v>
      </c>
    </row>
    <row r="779" s="1" customFormat="1" ht="17" customHeight="1" spans="1:3">
      <c r="A779" s="12">
        <v>2110402</v>
      </c>
      <c r="B779" s="12" t="s">
        <v>1248</v>
      </c>
      <c r="C779" s="16">
        <v>0</v>
      </c>
    </row>
    <row r="780" s="1" customFormat="1" ht="17" customHeight="1" spans="1:3">
      <c r="A780" s="12">
        <v>2110403</v>
      </c>
      <c r="B780" s="12" t="s">
        <v>1249</v>
      </c>
      <c r="C780" s="16">
        <v>0</v>
      </c>
    </row>
    <row r="781" s="1" customFormat="1" ht="17" customHeight="1" spans="1:3">
      <c r="A781" s="12">
        <v>2110404</v>
      </c>
      <c r="B781" s="12" t="s">
        <v>1250</v>
      </c>
      <c r="C781" s="16">
        <v>0</v>
      </c>
    </row>
    <row r="782" s="1" customFormat="1" ht="17" customHeight="1" spans="1:3">
      <c r="A782" s="12">
        <v>2110499</v>
      </c>
      <c r="B782" s="12" t="s">
        <v>1251</v>
      </c>
      <c r="C782" s="16">
        <v>0</v>
      </c>
    </row>
    <row r="783" s="1" customFormat="1" ht="17" customHeight="1" spans="1:3">
      <c r="A783" s="12">
        <v>21105</v>
      </c>
      <c r="B783" s="15" t="s">
        <v>1252</v>
      </c>
      <c r="C783" s="14">
        <f>SUM(C784:C789)</f>
        <v>0</v>
      </c>
    </row>
    <row r="784" s="1" customFormat="1" ht="17" customHeight="1" spans="1:3">
      <c r="A784" s="12">
        <v>2110501</v>
      </c>
      <c r="B784" s="12" t="s">
        <v>1253</v>
      </c>
      <c r="C784" s="16">
        <v>0</v>
      </c>
    </row>
    <row r="785" s="1" customFormat="1" ht="17" customHeight="1" spans="1:3">
      <c r="A785" s="12">
        <v>2110502</v>
      </c>
      <c r="B785" s="12" t="s">
        <v>1254</v>
      </c>
      <c r="C785" s="16">
        <v>0</v>
      </c>
    </row>
    <row r="786" s="1" customFormat="1" ht="17" customHeight="1" spans="1:3">
      <c r="A786" s="12">
        <v>2110503</v>
      </c>
      <c r="B786" s="12" t="s">
        <v>1255</v>
      </c>
      <c r="C786" s="16">
        <v>0</v>
      </c>
    </row>
    <row r="787" s="1" customFormat="1" ht="17" customHeight="1" spans="1:3">
      <c r="A787" s="12">
        <v>2110506</v>
      </c>
      <c r="B787" s="12" t="s">
        <v>1256</v>
      </c>
      <c r="C787" s="16">
        <v>0</v>
      </c>
    </row>
    <row r="788" s="1" customFormat="1" ht="17" customHeight="1" spans="1:3">
      <c r="A788" s="12">
        <v>2110507</v>
      </c>
      <c r="B788" s="12" t="s">
        <v>1257</v>
      </c>
      <c r="C788" s="16">
        <v>0</v>
      </c>
    </row>
    <row r="789" s="1" customFormat="1" ht="17" customHeight="1" spans="1:3">
      <c r="A789" s="12">
        <v>2110599</v>
      </c>
      <c r="B789" s="12" t="s">
        <v>1258</v>
      </c>
      <c r="C789" s="16">
        <v>0</v>
      </c>
    </row>
    <row r="790" s="1" customFormat="1" ht="17" customHeight="1" spans="1:3">
      <c r="A790" s="12">
        <v>21106</v>
      </c>
      <c r="B790" s="15" t="s">
        <v>1259</v>
      </c>
      <c r="C790" s="14">
        <f>SUM(C791:C795)</f>
        <v>191</v>
      </c>
    </row>
    <row r="791" s="1" customFormat="1" ht="17" customHeight="1" spans="1:3">
      <c r="A791" s="12">
        <v>2110602</v>
      </c>
      <c r="B791" s="12" t="s">
        <v>1260</v>
      </c>
      <c r="C791" s="16">
        <v>191</v>
      </c>
    </row>
    <row r="792" s="1" customFormat="1" ht="17" customHeight="1" spans="1:3">
      <c r="A792" s="12">
        <v>2110603</v>
      </c>
      <c r="B792" s="12" t="s">
        <v>1261</v>
      </c>
      <c r="C792" s="16">
        <v>0</v>
      </c>
    </row>
    <row r="793" s="1" customFormat="1" ht="17" customHeight="1" spans="1:3">
      <c r="A793" s="12">
        <v>2110604</v>
      </c>
      <c r="B793" s="12" t="s">
        <v>1262</v>
      </c>
      <c r="C793" s="16">
        <v>0</v>
      </c>
    </row>
    <row r="794" s="1" customFormat="1" ht="17" customHeight="1" spans="1:3">
      <c r="A794" s="12">
        <v>2110605</v>
      </c>
      <c r="B794" s="12" t="s">
        <v>1263</v>
      </c>
      <c r="C794" s="16">
        <v>0</v>
      </c>
    </row>
    <row r="795" s="1" customFormat="1" ht="17" customHeight="1" spans="1:3">
      <c r="A795" s="12">
        <v>2110699</v>
      </c>
      <c r="B795" s="12" t="s">
        <v>1264</v>
      </c>
      <c r="C795" s="16">
        <v>0</v>
      </c>
    </row>
    <row r="796" s="1" customFormat="1" ht="17" customHeight="1" spans="1:3">
      <c r="A796" s="12">
        <v>21107</v>
      </c>
      <c r="B796" s="15" t="s">
        <v>1265</v>
      </c>
      <c r="C796" s="14">
        <f>SUM(C797:C798)</f>
        <v>0</v>
      </c>
    </row>
    <row r="797" s="1" customFormat="1" ht="17" customHeight="1" spans="1:3">
      <c r="A797" s="12">
        <v>2110704</v>
      </c>
      <c r="B797" s="12" t="s">
        <v>1266</v>
      </c>
      <c r="C797" s="16">
        <v>0</v>
      </c>
    </row>
    <row r="798" s="1" customFormat="1" ht="17" customHeight="1" spans="1:3">
      <c r="A798" s="12">
        <v>2110799</v>
      </c>
      <c r="B798" s="12" t="s">
        <v>1267</v>
      </c>
      <c r="C798" s="16">
        <v>0</v>
      </c>
    </row>
    <row r="799" s="1" customFormat="1" ht="17" customHeight="1" spans="1:3">
      <c r="A799" s="12">
        <v>21108</v>
      </c>
      <c r="B799" s="15" t="s">
        <v>1268</v>
      </c>
      <c r="C799" s="14">
        <f>SUM(C800:C801)</f>
        <v>0</v>
      </c>
    </row>
    <row r="800" s="1" customFormat="1" ht="17" customHeight="1" spans="1:3">
      <c r="A800" s="12">
        <v>2110804</v>
      </c>
      <c r="B800" s="12" t="s">
        <v>1269</v>
      </c>
      <c r="C800" s="16">
        <v>0</v>
      </c>
    </row>
    <row r="801" s="1" customFormat="1" ht="17" customHeight="1" spans="1:3">
      <c r="A801" s="12">
        <v>2110899</v>
      </c>
      <c r="B801" s="12" t="s">
        <v>1270</v>
      </c>
      <c r="C801" s="16">
        <v>0</v>
      </c>
    </row>
    <row r="802" s="1" customFormat="1" ht="17" customHeight="1" spans="1:3">
      <c r="A802" s="12">
        <v>21109</v>
      </c>
      <c r="B802" s="15" t="s">
        <v>1271</v>
      </c>
      <c r="C802" s="14">
        <f>C803</f>
        <v>0</v>
      </c>
    </row>
    <row r="803" s="1" customFormat="1" ht="17" customHeight="1" spans="1:3">
      <c r="A803" s="12">
        <v>2110901</v>
      </c>
      <c r="B803" s="12" t="s">
        <v>1272</v>
      </c>
      <c r="C803" s="16">
        <v>0</v>
      </c>
    </row>
    <row r="804" s="1" customFormat="1" ht="17" customHeight="1" spans="1:3">
      <c r="A804" s="12">
        <v>21110</v>
      </c>
      <c r="B804" s="15" t="s">
        <v>1273</v>
      </c>
      <c r="C804" s="14">
        <f>C805</f>
        <v>0</v>
      </c>
    </row>
    <row r="805" s="1" customFormat="1" ht="17" customHeight="1" spans="1:3">
      <c r="A805" s="12">
        <v>2111001</v>
      </c>
      <c r="B805" s="12" t="s">
        <v>1274</v>
      </c>
      <c r="C805" s="16">
        <v>0</v>
      </c>
    </row>
    <row r="806" s="1" customFormat="1" ht="17" customHeight="1" spans="1:3">
      <c r="A806" s="12">
        <v>21111</v>
      </c>
      <c r="B806" s="15" t="s">
        <v>1275</v>
      </c>
      <c r="C806" s="14">
        <f>SUM(C807:C811)</f>
        <v>19</v>
      </c>
    </row>
    <row r="807" s="1" customFormat="1" ht="17" customHeight="1" spans="1:3">
      <c r="A807" s="12">
        <v>2111101</v>
      </c>
      <c r="B807" s="12" t="s">
        <v>1276</v>
      </c>
      <c r="C807" s="16">
        <v>0</v>
      </c>
    </row>
    <row r="808" s="1" customFormat="1" ht="17" customHeight="1" spans="1:3">
      <c r="A808" s="12">
        <v>2111102</v>
      </c>
      <c r="B808" s="12" t="s">
        <v>1277</v>
      </c>
      <c r="C808" s="16">
        <v>7</v>
      </c>
    </row>
    <row r="809" s="1" customFormat="1" ht="17" customHeight="1" spans="1:3">
      <c r="A809" s="12">
        <v>2111103</v>
      </c>
      <c r="B809" s="12" t="s">
        <v>1278</v>
      </c>
      <c r="C809" s="16">
        <v>12</v>
      </c>
    </row>
    <row r="810" s="1" customFormat="1" ht="17" customHeight="1" spans="1:3">
      <c r="A810" s="12">
        <v>2111104</v>
      </c>
      <c r="B810" s="12" t="s">
        <v>1279</v>
      </c>
      <c r="C810" s="16">
        <v>0</v>
      </c>
    </row>
    <row r="811" s="1" customFormat="1" ht="17" customHeight="1" spans="1:3">
      <c r="A811" s="12">
        <v>2111199</v>
      </c>
      <c r="B811" s="12" t="s">
        <v>1280</v>
      </c>
      <c r="C811" s="16">
        <v>0</v>
      </c>
    </row>
    <row r="812" s="1" customFormat="1" ht="17" customHeight="1" spans="1:3">
      <c r="A812" s="12">
        <v>21112</v>
      </c>
      <c r="B812" s="15" t="s">
        <v>1281</v>
      </c>
      <c r="C812" s="14">
        <f>C813</f>
        <v>0</v>
      </c>
    </row>
    <row r="813" s="1" customFormat="1" ht="17" customHeight="1" spans="1:3">
      <c r="A813" s="12">
        <v>2111201</v>
      </c>
      <c r="B813" s="12" t="s">
        <v>1282</v>
      </c>
      <c r="C813" s="16">
        <v>0</v>
      </c>
    </row>
    <row r="814" s="1" customFormat="1" ht="17" customHeight="1" spans="1:3">
      <c r="A814" s="12">
        <v>21113</v>
      </c>
      <c r="B814" s="15" t="s">
        <v>1283</v>
      </c>
      <c r="C814" s="14">
        <f>C815</f>
        <v>0</v>
      </c>
    </row>
    <row r="815" s="1" customFormat="1" ht="17" customHeight="1" spans="1:3">
      <c r="A815" s="12">
        <v>2111301</v>
      </c>
      <c r="B815" s="12" t="s">
        <v>1284</v>
      </c>
      <c r="C815" s="16">
        <v>0</v>
      </c>
    </row>
    <row r="816" s="1" customFormat="1" ht="17" customHeight="1" spans="1:3">
      <c r="A816" s="12">
        <v>21114</v>
      </c>
      <c r="B816" s="15" t="s">
        <v>1285</v>
      </c>
      <c r="C816" s="14">
        <f>SUM(C817:C830)</f>
        <v>0</v>
      </c>
    </row>
    <row r="817" s="1" customFormat="1" ht="17" customHeight="1" spans="1:3">
      <c r="A817" s="12">
        <v>2111401</v>
      </c>
      <c r="B817" s="12" t="s">
        <v>682</v>
      </c>
      <c r="C817" s="16">
        <v>0</v>
      </c>
    </row>
    <row r="818" s="1" customFormat="1" ht="17" customHeight="1" spans="1:3">
      <c r="A818" s="12">
        <v>2111402</v>
      </c>
      <c r="B818" s="12" t="s">
        <v>683</v>
      </c>
      <c r="C818" s="16">
        <v>0</v>
      </c>
    </row>
    <row r="819" s="1" customFormat="1" ht="17" customHeight="1" spans="1:3">
      <c r="A819" s="12">
        <v>2111403</v>
      </c>
      <c r="B819" s="12" t="s">
        <v>684</v>
      </c>
      <c r="C819" s="16">
        <v>0</v>
      </c>
    </row>
    <row r="820" s="1" customFormat="1" ht="17" customHeight="1" spans="1:3">
      <c r="A820" s="12">
        <v>2111404</v>
      </c>
      <c r="B820" s="12" t="s">
        <v>1286</v>
      </c>
      <c r="C820" s="16">
        <v>0</v>
      </c>
    </row>
    <row r="821" s="1" customFormat="1" ht="17" customHeight="1" spans="1:3">
      <c r="A821" s="12">
        <v>2111405</v>
      </c>
      <c r="B821" s="12" t="s">
        <v>1287</v>
      </c>
      <c r="C821" s="16">
        <v>0</v>
      </c>
    </row>
    <row r="822" s="1" customFormat="1" ht="17" customHeight="1" spans="1:3">
      <c r="A822" s="12">
        <v>2111406</v>
      </c>
      <c r="B822" s="12" t="s">
        <v>1288</v>
      </c>
      <c r="C822" s="16">
        <v>0</v>
      </c>
    </row>
    <row r="823" s="1" customFormat="1" ht="17" customHeight="1" spans="1:3">
      <c r="A823" s="12">
        <v>2111407</v>
      </c>
      <c r="B823" s="12" t="s">
        <v>1289</v>
      </c>
      <c r="C823" s="16">
        <v>0</v>
      </c>
    </row>
    <row r="824" s="1" customFormat="1" ht="17" customHeight="1" spans="1:3">
      <c r="A824" s="12">
        <v>2111408</v>
      </c>
      <c r="B824" s="12" t="s">
        <v>1290</v>
      </c>
      <c r="C824" s="16">
        <v>0</v>
      </c>
    </row>
    <row r="825" s="1" customFormat="1" ht="17" customHeight="1" spans="1:3">
      <c r="A825" s="12">
        <v>2111409</v>
      </c>
      <c r="B825" s="12" t="s">
        <v>1291</v>
      </c>
      <c r="C825" s="16">
        <v>0</v>
      </c>
    </row>
    <row r="826" s="1" customFormat="1" ht="17" customHeight="1" spans="1:3">
      <c r="A826" s="12">
        <v>2111410</v>
      </c>
      <c r="B826" s="12" t="s">
        <v>1292</v>
      </c>
      <c r="C826" s="16">
        <v>0</v>
      </c>
    </row>
    <row r="827" s="1" customFormat="1" ht="17" customHeight="1" spans="1:3">
      <c r="A827" s="12">
        <v>2111411</v>
      </c>
      <c r="B827" s="12" t="s">
        <v>723</v>
      </c>
      <c r="C827" s="16">
        <v>0</v>
      </c>
    </row>
    <row r="828" s="1" customFormat="1" ht="17" customHeight="1" spans="1:3">
      <c r="A828" s="12">
        <v>2111413</v>
      </c>
      <c r="B828" s="12" t="s">
        <v>1293</v>
      </c>
      <c r="C828" s="16">
        <v>0</v>
      </c>
    </row>
    <row r="829" s="1" customFormat="1" ht="17" customHeight="1" spans="1:3">
      <c r="A829" s="12">
        <v>2111450</v>
      </c>
      <c r="B829" s="12" t="s">
        <v>691</v>
      </c>
      <c r="C829" s="16">
        <v>0</v>
      </c>
    </row>
    <row r="830" s="1" customFormat="1" ht="17" customHeight="1" spans="1:3">
      <c r="A830" s="12">
        <v>2111499</v>
      </c>
      <c r="B830" s="12" t="s">
        <v>1294</v>
      </c>
      <c r="C830" s="16">
        <v>0</v>
      </c>
    </row>
    <row r="831" s="1" customFormat="1" ht="17" customHeight="1" spans="1:3">
      <c r="A831" s="12">
        <v>21199</v>
      </c>
      <c r="B831" s="15" t="s">
        <v>1295</v>
      </c>
      <c r="C831" s="14">
        <f>C832</f>
        <v>0</v>
      </c>
    </row>
    <row r="832" s="1" customFormat="1" ht="17" customHeight="1" spans="1:3">
      <c r="A832" s="12">
        <v>2119901</v>
      </c>
      <c r="B832" s="12" t="s">
        <v>1296</v>
      </c>
      <c r="C832" s="16">
        <v>0</v>
      </c>
    </row>
    <row r="833" s="1" customFormat="1" ht="17" customHeight="1" spans="1:3">
      <c r="A833" s="12">
        <v>212</v>
      </c>
      <c r="B833" s="15" t="s">
        <v>1297</v>
      </c>
      <c r="C833" s="14">
        <f>SUM(C834,C845,C847,C850,C852,C854)</f>
        <v>34772</v>
      </c>
    </row>
    <row r="834" s="1" customFormat="1" ht="17" customHeight="1" spans="1:3">
      <c r="A834" s="12">
        <v>21201</v>
      </c>
      <c r="B834" s="15" t="s">
        <v>1298</v>
      </c>
      <c r="C834" s="14">
        <f>SUM(C835:C844)</f>
        <v>9898</v>
      </c>
    </row>
    <row r="835" s="1" customFormat="1" ht="17" customHeight="1" spans="1:3">
      <c r="A835" s="12">
        <v>2120101</v>
      </c>
      <c r="B835" s="12" t="s">
        <v>682</v>
      </c>
      <c r="C835" s="16">
        <v>676</v>
      </c>
    </row>
    <row r="836" s="1" customFormat="1" ht="17" customHeight="1" spans="1:3">
      <c r="A836" s="12">
        <v>2120102</v>
      </c>
      <c r="B836" s="12" t="s">
        <v>683</v>
      </c>
      <c r="C836" s="16">
        <v>551</v>
      </c>
    </row>
    <row r="837" s="1" customFormat="1" ht="17" customHeight="1" spans="1:3">
      <c r="A837" s="12">
        <v>2120103</v>
      </c>
      <c r="B837" s="12" t="s">
        <v>684</v>
      </c>
      <c r="C837" s="16">
        <v>0</v>
      </c>
    </row>
    <row r="838" s="1" customFormat="1" ht="17" customHeight="1" spans="1:3">
      <c r="A838" s="12">
        <v>2120104</v>
      </c>
      <c r="B838" s="12" t="s">
        <v>1299</v>
      </c>
      <c r="C838" s="16">
        <v>1076</v>
      </c>
    </row>
    <row r="839" s="1" customFormat="1" ht="17" customHeight="1" spans="1:3">
      <c r="A839" s="12">
        <v>2120105</v>
      </c>
      <c r="B839" s="12" t="s">
        <v>1300</v>
      </c>
      <c r="C839" s="16">
        <v>0</v>
      </c>
    </row>
    <row r="840" s="1" customFormat="1" ht="17" customHeight="1" spans="1:3">
      <c r="A840" s="12">
        <v>2120106</v>
      </c>
      <c r="B840" s="12" t="s">
        <v>1301</v>
      </c>
      <c r="C840" s="16">
        <v>165</v>
      </c>
    </row>
    <row r="841" s="1" customFormat="1" ht="17" customHeight="1" spans="1:3">
      <c r="A841" s="12">
        <v>2120107</v>
      </c>
      <c r="B841" s="12" t="s">
        <v>1302</v>
      </c>
      <c r="C841" s="16">
        <v>0</v>
      </c>
    </row>
    <row r="842" s="1" customFormat="1" ht="17" customHeight="1" spans="1:3">
      <c r="A842" s="12">
        <v>2120109</v>
      </c>
      <c r="B842" s="12" t="s">
        <v>1303</v>
      </c>
      <c r="C842" s="16">
        <v>230</v>
      </c>
    </row>
    <row r="843" s="1" customFormat="1" ht="17" customHeight="1" spans="1:3">
      <c r="A843" s="12">
        <v>2120110</v>
      </c>
      <c r="B843" s="12" t="s">
        <v>1304</v>
      </c>
      <c r="C843" s="16">
        <v>0</v>
      </c>
    </row>
    <row r="844" s="1" customFormat="1" ht="17" customHeight="1" spans="1:3">
      <c r="A844" s="12">
        <v>2120199</v>
      </c>
      <c r="B844" s="12" t="s">
        <v>1305</v>
      </c>
      <c r="C844" s="16">
        <v>7200</v>
      </c>
    </row>
    <row r="845" s="1" customFormat="1" ht="17" customHeight="1" spans="1:3">
      <c r="A845" s="12">
        <v>21202</v>
      </c>
      <c r="B845" s="15" t="s">
        <v>1306</v>
      </c>
      <c r="C845" s="14">
        <f>C846</f>
        <v>187</v>
      </c>
    </row>
    <row r="846" s="1" customFormat="1" ht="17" customHeight="1" spans="1:3">
      <c r="A846" s="12">
        <v>2120201</v>
      </c>
      <c r="B846" s="12" t="s">
        <v>1307</v>
      </c>
      <c r="C846" s="16">
        <v>187</v>
      </c>
    </row>
    <row r="847" s="1" customFormat="1" ht="17" customHeight="1" spans="1:3">
      <c r="A847" s="12">
        <v>21203</v>
      </c>
      <c r="B847" s="15" t="s">
        <v>1308</v>
      </c>
      <c r="C847" s="14">
        <f>SUM(C848:C849)</f>
        <v>12229</v>
      </c>
    </row>
    <row r="848" s="1" customFormat="1" ht="17" customHeight="1" spans="1:3">
      <c r="A848" s="12">
        <v>2120303</v>
      </c>
      <c r="B848" s="12" t="s">
        <v>1309</v>
      </c>
      <c r="C848" s="16">
        <v>10763</v>
      </c>
    </row>
    <row r="849" s="1" customFormat="1" ht="17" customHeight="1" spans="1:3">
      <c r="A849" s="12">
        <v>2120399</v>
      </c>
      <c r="B849" s="12" t="s">
        <v>1310</v>
      </c>
      <c r="C849" s="16">
        <v>1466</v>
      </c>
    </row>
    <row r="850" s="1" customFormat="1" ht="17" customHeight="1" spans="1:3">
      <c r="A850" s="12">
        <v>21205</v>
      </c>
      <c r="B850" s="15" t="s">
        <v>1311</v>
      </c>
      <c r="C850" s="14">
        <f t="shared" ref="C850:C854" si="1">C851</f>
        <v>12458</v>
      </c>
    </row>
    <row r="851" s="1" customFormat="1" ht="17" customHeight="1" spans="1:3">
      <c r="A851" s="12">
        <v>2120501</v>
      </c>
      <c r="B851" s="12" t="s">
        <v>1312</v>
      </c>
      <c r="C851" s="16">
        <v>12458</v>
      </c>
    </row>
    <row r="852" s="1" customFormat="1" ht="17" customHeight="1" spans="1:3">
      <c r="A852" s="12">
        <v>21206</v>
      </c>
      <c r="B852" s="15" t="s">
        <v>1313</v>
      </c>
      <c r="C852" s="14">
        <f t="shared" si="1"/>
        <v>0</v>
      </c>
    </row>
    <row r="853" s="1" customFormat="1" ht="17" customHeight="1" spans="1:3">
      <c r="A853" s="12">
        <v>2120601</v>
      </c>
      <c r="B853" s="12" t="s">
        <v>1314</v>
      </c>
      <c r="C853" s="16">
        <v>0</v>
      </c>
    </row>
    <row r="854" s="1" customFormat="1" ht="17" customHeight="1" spans="1:3">
      <c r="A854" s="12">
        <v>21299</v>
      </c>
      <c r="B854" s="15" t="s">
        <v>1315</v>
      </c>
      <c r="C854" s="14">
        <f t="shared" si="1"/>
        <v>0</v>
      </c>
    </row>
    <row r="855" s="1" customFormat="1" ht="17" customHeight="1" spans="1:3">
      <c r="A855" s="12">
        <v>2129901</v>
      </c>
      <c r="B855" s="12" t="s">
        <v>1316</v>
      </c>
      <c r="C855" s="16">
        <v>0</v>
      </c>
    </row>
    <row r="856" s="1" customFormat="1" ht="17" customHeight="1" spans="1:3">
      <c r="A856" s="12">
        <v>213</v>
      </c>
      <c r="B856" s="15" t="s">
        <v>1317</v>
      </c>
      <c r="C856" s="14">
        <f>SUM(C857,C882,C907,C933,C944,C955,C961,C968,C975,C978)</f>
        <v>54958</v>
      </c>
    </row>
    <row r="857" s="1" customFormat="1" ht="17" customHeight="1" spans="1:3">
      <c r="A857" s="12">
        <v>21301</v>
      </c>
      <c r="B857" s="15" t="s">
        <v>1318</v>
      </c>
      <c r="C857" s="14">
        <f>SUM(C858:C881)</f>
        <v>11811</v>
      </c>
    </row>
    <row r="858" s="1" customFormat="1" ht="17" customHeight="1" spans="1:3">
      <c r="A858" s="12">
        <v>2130101</v>
      </c>
      <c r="B858" s="12" t="s">
        <v>682</v>
      </c>
      <c r="C858" s="16">
        <v>1152</v>
      </c>
    </row>
    <row r="859" s="1" customFormat="1" ht="17" customHeight="1" spans="1:3">
      <c r="A859" s="12">
        <v>2130102</v>
      </c>
      <c r="B859" s="12" t="s">
        <v>683</v>
      </c>
      <c r="C859" s="16">
        <v>632</v>
      </c>
    </row>
    <row r="860" s="1" customFormat="1" ht="17" customHeight="1" spans="1:3">
      <c r="A860" s="12">
        <v>2130103</v>
      </c>
      <c r="B860" s="12" t="s">
        <v>684</v>
      </c>
      <c r="C860" s="16">
        <v>0</v>
      </c>
    </row>
    <row r="861" s="1" customFormat="1" ht="17" customHeight="1" spans="1:3">
      <c r="A861" s="12">
        <v>2130104</v>
      </c>
      <c r="B861" s="12" t="s">
        <v>691</v>
      </c>
      <c r="C861" s="16">
        <v>328</v>
      </c>
    </row>
    <row r="862" s="1" customFormat="1" ht="17" customHeight="1" spans="1:3">
      <c r="A862" s="12">
        <v>2130105</v>
      </c>
      <c r="B862" s="12" t="s">
        <v>1319</v>
      </c>
      <c r="C862" s="16">
        <v>90</v>
      </c>
    </row>
    <row r="863" s="1" customFormat="1" ht="17" customHeight="1" spans="1:3">
      <c r="A863" s="12">
        <v>2130106</v>
      </c>
      <c r="B863" s="12" t="s">
        <v>1320</v>
      </c>
      <c r="C863" s="16">
        <v>1975</v>
      </c>
    </row>
    <row r="864" s="1" customFormat="1" ht="17" customHeight="1" spans="1:3">
      <c r="A864" s="12">
        <v>2130108</v>
      </c>
      <c r="B864" s="12" t="s">
        <v>1321</v>
      </c>
      <c r="C864" s="16">
        <v>1369</v>
      </c>
    </row>
    <row r="865" s="1" customFormat="1" ht="17" customHeight="1" spans="1:3">
      <c r="A865" s="12">
        <v>2130109</v>
      </c>
      <c r="B865" s="12" t="s">
        <v>1322</v>
      </c>
      <c r="C865" s="16">
        <v>26</v>
      </c>
    </row>
    <row r="866" s="1" customFormat="1" ht="17" customHeight="1" spans="1:3">
      <c r="A866" s="12">
        <v>2130110</v>
      </c>
      <c r="B866" s="12" t="s">
        <v>1323</v>
      </c>
      <c r="C866" s="16">
        <v>0</v>
      </c>
    </row>
    <row r="867" s="1" customFormat="1" ht="17" customHeight="1" spans="1:3">
      <c r="A867" s="12">
        <v>2130111</v>
      </c>
      <c r="B867" s="12" t="s">
        <v>1324</v>
      </c>
      <c r="C867" s="16">
        <v>0</v>
      </c>
    </row>
    <row r="868" s="1" customFormat="1" ht="17" customHeight="1" spans="1:3">
      <c r="A868" s="12">
        <v>2130112</v>
      </c>
      <c r="B868" s="12" t="s">
        <v>1325</v>
      </c>
      <c r="C868" s="16">
        <v>8</v>
      </c>
    </row>
    <row r="869" s="1" customFormat="1" ht="17" customHeight="1" spans="1:3">
      <c r="A869" s="12">
        <v>2130114</v>
      </c>
      <c r="B869" s="12" t="s">
        <v>1326</v>
      </c>
      <c r="C869" s="16">
        <v>0</v>
      </c>
    </row>
    <row r="870" s="1" customFormat="1" ht="17" customHeight="1" spans="1:3">
      <c r="A870" s="12">
        <v>2130119</v>
      </c>
      <c r="B870" s="12" t="s">
        <v>1327</v>
      </c>
      <c r="C870" s="16">
        <v>80</v>
      </c>
    </row>
    <row r="871" s="1" customFormat="1" ht="17" customHeight="1" spans="1:3">
      <c r="A871" s="12">
        <v>2130120</v>
      </c>
      <c r="B871" s="12" t="s">
        <v>1328</v>
      </c>
      <c r="C871" s="16">
        <v>0</v>
      </c>
    </row>
    <row r="872" s="1" customFormat="1" ht="17" customHeight="1" spans="1:3">
      <c r="A872" s="12">
        <v>2130121</v>
      </c>
      <c r="B872" s="12" t="s">
        <v>1329</v>
      </c>
      <c r="C872" s="16">
        <v>0</v>
      </c>
    </row>
    <row r="873" s="1" customFormat="1" ht="17" customHeight="1" spans="1:3">
      <c r="A873" s="12">
        <v>2130122</v>
      </c>
      <c r="B873" s="12" t="s">
        <v>1330</v>
      </c>
      <c r="C873" s="16">
        <v>3762</v>
      </c>
    </row>
    <row r="874" s="1" customFormat="1" ht="17" customHeight="1" spans="1:3">
      <c r="A874" s="12">
        <v>2130124</v>
      </c>
      <c r="B874" s="12" t="s">
        <v>1331</v>
      </c>
      <c r="C874" s="16">
        <v>84</v>
      </c>
    </row>
    <row r="875" s="1" customFormat="1" ht="17" customHeight="1" spans="1:3">
      <c r="A875" s="12">
        <v>2130125</v>
      </c>
      <c r="B875" s="12" t="s">
        <v>1332</v>
      </c>
      <c r="C875" s="16">
        <v>120</v>
      </c>
    </row>
    <row r="876" s="1" customFormat="1" ht="17" customHeight="1" spans="1:3">
      <c r="A876" s="12">
        <v>2130126</v>
      </c>
      <c r="B876" s="12" t="s">
        <v>1333</v>
      </c>
      <c r="C876" s="16">
        <v>530</v>
      </c>
    </row>
    <row r="877" s="1" customFormat="1" ht="17" customHeight="1" spans="1:3">
      <c r="A877" s="12">
        <v>2130135</v>
      </c>
      <c r="B877" s="12" t="s">
        <v>1334</v>
      </c>
      <c r="C877" s="16">
        <v>1426</v>
      </c>
    </row>
    <row r="878" s="1" customFormat="1" ht="17" customHeight="1" spans="1:3">
      <c r="A878" s="12">
        <v>2130142</v>
      </c>
      <c r="B878" s="12" t="s">
        <v>1335</v>
      </c>
      <c r="C878" s="16">
        <v>65</v>
      </c>
    </row>
    <row r="879" s="1" customFormat="1" ht="17" customHeight="1" spans="1:3">
      <c r="A879" s="12">
        <v>2130148</v>
      </c>
      <c r="B879" s="12" t="s">
        <v>1336</v>
      </c>
      <c r="C879" s="16">
        <v>10</v>
      </c>
    </row>
    <row r="880" s="1" customFormat="1" ht="17" customHeight="1" spans="1:3">
      <c r="A880" s="12">
        <v>2130152</v>
      </c>
      <c r="B880" s="12" t="s">
        <v>1337</v>
      </c>
      <c r="C880" s="16">
        <v>0</v>
      </c>
    </row>
    <row r="881" s="1" customFormat="1" ht="17" customHeight="1" spans="1:3">
      <c r="A881" s="12">
        <v>2130199</v>
      </c>
      <c r="B881" s="12" t="s">
        <v>1338</v>
      </c>
      <c r="C881" s="16">
        <v>154</v>
      </c>
    </row>
    <row r="882" s="1" customFormat="1" ht="17" customHeight="1" spans="1:3">
      <c r="A882" s="12">
        <v>21302</v>
      </c>
      <c r="B882" s="15" t="s">
        <v>1339</v>
      </c>
      <c r="C882" s="14">
        <f>SUM(C883:C906)</f>
        <v>3145</v>
      </c>
    </row>
    <row r="883" s="1" customFormat="1" ht="17" customHeight="1" spans="1:3">
      <c r="A883" s="12">
        <v>2130201</v>
      </c>
      <c r="B883" s="12" t="s">
        <v>682</v>
      </c>
      <c r="C883" s="16">
        <v>793</v>
      </c>
    </row>
    <row r="884" s="1" customFormat="1" ht="17" customHeight="1" spans="1:3">
      <c r="A884" s="12">
        <v>2130202</v>
      </c>
      <c r="B884" s="12" t="s">
        <v>683</v>
      </c>
      <c r="C884" s="16">
        <v>83</v>
      </c>
    </row>
    <row r="885" s="1" customFormat="1" ht="17" customHeight="1" spans="1:3">
      <c r="A885" s="12">
        <v>2130203</v>
      </c>
      <c r="B885" s="12" t="s">
        <v>684</v>
      </c>
      <c r="C885" s="16">
        <v>0</v>
      </c>
    </row>
    <row r="886" s="1" customFormat="1" ht="17" customHeight="1" spans="1:3">
      <c r="A886" s="12">
        <v>2130204</v>
      </c>
      <c r="B886" s="12" t="s">
        <v>1340</v>
      </c>
      <c r="C886" s="16">
        <v>89</v>
      </c>
    </row>
    <row r="887" s="1" customFormat="1" ht="17" customHeight="1" spans="1:3">
      <c r="A887" s="12">
        <v>2130205</v>
      </c>
      <c r="B887" s="12" t="s">
        <v>1341</v>
      </c>
      <c r="C887" s="16">
        <v>1845</v>
      </c>
    </row>
    <row r="888" s="1" customFormat="1" ht="17" customHeight="1" spans="1:3">
      <c r="A888" s="12">
        <v>2130206</v>
      </c>
      <c r="B888" s="12" t="s">
        <v>1342</v>
      </c>
      <c r="C888" s="16">
        <v>0</v>
      </c>
    </row>
    <row r="889" s="1" customFormat="1" ht="17" customHeight="1" spans="1:3">
      <c r="A889" s="12">
        <v>2130207</v>
      </c>
      <c r="B889" s="12" t="s">
        <v>1343</v>
      </c>
      <c r="C889" s="16">
        <v>0</v>
      </c>
    </row>
    <row r="890" s="1" customFormat="1" ht="17" customHeight="1" spans="1:3">
      <c r="A890" s="12">
        <v>2130209</v>
      </c>
      <c r="B890" s="12" t="s">
        <v>1344</v>
      </c>
      <c r="C890" s="16">
        <v>172</v>
      </c>
    </row>
    <row r="891" s="1" customFormat="1" ht="17" customHeight="1" spans="1:3">
      <c r="A891" s="12">
        <v>2130210</v>
      </c>
      <c r="B891" s="12" t="s">
        <v>1345</v>
      </c>
      <c r="C891" s="16">
        <v>0</v>
      </c>
    </row>
    <row r="892" s="1" customFormat="1" ht="17" customHeight="1" spans="1:3">
      <c r="A892" s="12">
        <v>2130211</v>
      </c>
      <c r="B892" s="12" t="s">
        <v>1346</v>
      </c>
      <c r="C892" s="16">
        <v>0</v>
      </c>
    </row>
    <row r="893" s="1" customFormat="1" ht="17" customHeight="1" spans="1:3">
      <c r="A893" s="12">
        <v>2130212</v>
      </c>
      <c r="B893" s="12" t="s">
        <v>1347</v>
      </c>
      <c r="C893" s="16">
        <v>0</v>
      </c>
    </row>
    <row r="894" s="1" customFormat="1" ht="17" customHeight="1" spans="1:3">
      <c r="A894" s="12">
        <v>2130213</v>
      </c>
      <c r="B894" s="12" t="s">
        <v>1348</v>
      </c>
      <c r="C894" s="16">
        <v>70</v>
      </c>
    </row>
    <row r="895" s="1" customFormat="1" ht="17" customHeight="1" spans="1:3">
      <c r="A895" s="12">
        <v>2130217</v>
      </c>
      <c r="B895" s="12" t="s">
        <v>1349</v>
      </c>
      <c r="C895" s="16">
        <v>0</v>
      </c>
    </row>
    <row r="896" s="1" customFormat="1" ht="17" customHeight="1" spans="1:3">
      <c r="A896" s="12">
        <v>2130220</v>
      </c>
      <c r="B896" s="12" t="s">
        <v>1350</v>
      </c>
      <c r="C896" s="16">
        <v>0</v>
      </c>
    </row>
    <row r="897" s="1" customFormat="1" ht="17" customHeight="1" spans="1:3">
      <c r="A897" s="12">
        <v>2130221</v>
      </c>
      <c r="B897" s="12" t="s">
        <v>1351</v>
      </c>
      <c r="C897" s="16">
        <v>30</v>
      </c>
    </row>
    <row r="898" s="1" customFormat="1" ht="17" customHeight="1" spans="1:3">
      <c r="A898" s="12">
        <v>2130223</v>
      </c>
      <c r="B898" s="12" t="s">
        <v>1352</v>
      </c>
      <c r="C898" s="16">
        <v>0</v>
      </c>
    </row>
    <row r="899" s="1" customFormat="1" ht="17" customHeight="1" spans="1:3">
      <c r="A899" s="12">
        <v>2130226</v>
      </c>
      <c r="B899" s="12" t="s">
        <v>1353</v>
      </c>
      <c r="C899" s="16">
        <v>0</v>
      </c>
    </row>
    <row r="900" s="1" customFormat="1" ht="17" customHeight="1" spans="1:3">
      <c r="A900" s="12">
        <v>2130227</v>
      </c>
      <c r="B900" s="12" t="s">
        <v>1354</v>
      </c>
      <c r="C900" s="16">
        <v>0</v>
      </c>
    </row>
    <row r="901" s="1" customFormat="1" ht="17" customHeight="1" spans="1:3">
      <c r="A901" s="12">
        <v>2130232</v>
      </c>
      <c r="B901" s="12" t="s">
        <v>1355</v>
      </c>
      <c r="C901" s="16">
        <v>0</v>
      </c>
    </row>
    <row r="902" s="1" customFormat="1" ht="17" customHeight="1" spans="1:3">
      <c r="A902" s="12">
        <v>2130234</v>
      </c>
      <c r="B902" s="12" t="s">
        <v>1356</v>
      </c>
      <c r="C902" s="16">
        <v>63</v>
      </c>
    </row>
    <row r="903" s="1" customFormat="1" ht="17" customHeight="1" spans="1:3">
      <c r="A903" s="12">
        <v>2130235</v>
      </c>
      <c r="B903" s="12" t="s">
        <v>1357</v>
      </c>
      <c r="C903" s="16">
        <v>0</v>
      </c>
    </row>
    <row r="904" s="1" customFormat="1" ht="17" customHeight="1" spans="1:3">
      <c r="A904" s="12">
        <v>2130236</v>
      </c>
      <c r="B904" s="12" t="s">
        <v>1358</v>
      </c>
      <c r="C904" s="16">
        <v>0</v>
      </c>
    </row>
    <row r="905" s="1" customFormat="1" ht="17" customHeight="1" spans="1:3">
      <c r="A905" s="12">
        <v>2130237</v>
      </c>
      <c r="B905" s="12" t="s">
        <v>1359</v>
      </c>
      <c r="C905" s="16">
        <v>0</v>
      </c>
    </row>
    <row r="906" s="1" customFormat="1" ht="17" customHeight="1" spans="1:3">
      <c r="A906" s="12">
        <v>2130299</v>
      </c>
      <c r="B906" s="12" t="s">
        <v>1360</v>
      </c>
      <c r="C906" s="16">
        <v>0</v>
      </c>
    </row>
    <row r="907" s="1" customFormat="1" ht="17" customHeight="1" spans="1:3">
      <c r="A907" s="12">
        <v>21303</v>
      </c>
      <c r="B907" s="15" t="s">
        <v>1361</v>
      </c>
      <c r="C907" s="14">
        <f>SUM(C908:C932)</f>
        <v>25424</v>
      </c>
    </row>
    <row r="908" s="1" customFormat="1" ht="17" customHeight="1" spans="1:3">
      <c r="A908" s="12">
        <v>2130301</v>
      </c>
      <c r="B908" s="12" t="s">
        <v>682</v>
      </c>
      <c r="C908" s="16">
        <v>1478</v>
      </c>
    </row>
    <row r="909" s="1" customFormat="1" ht="17" customHeight="1" spans="1:3">
      <c r="A909" s="12">
        <v>2130302</v>
      </c>
      <c r="B909" s="12" t="s">
        <v>683</v>
      </c>
      <c r="C909" s="16">
        <v>318</v>
      </c>
    </row>
    <row r="910" s="1" customFormat="1" ht="17" customHeight="1" spans="1:3">
      <c r="A910" s="12">
        <v>2130303</v>
      </c>
      <c r="B910" s="12" t="s">
        <v>684</v>
      </c>
      <c r="C910" s="16">
        <v>0</v>
      </c>
    </row>
    <row r="911" s="1" customFormat="1" ht="17" customHeight="1" spans="1:3">
      <c r="A911" s="12">
        <v>2130304</v>
      </c>
      <c r="B911" s="12" t="s">
        <v>1362</v>
      </c>
      <c r="C911" s="16">
        <v>383</v>
      </c>
    </row>
    <row r="912" s="1" customFormat="1" ht="17" customHeight="1" spans="1:3">
      <c r="A912" s="12">
        <v>2130305</v>
      </c>
      <c r="B912" s="12" t="s">
        <v>1363</v>
      </c>
      <c r="C912" s="16">
        <v>19776</v>
      </c>
    </row>
    <row r="913" s="1" customFormat="1" ht="17" customHeight="1" spans="1:3">
      <c r="A913" s="12">
        <v>2130306</v>
      </c>
      <c r="B913" s="12" t="s">
        <v>1364</v>
      </c>
      <c r="C913" s="16">
        <v>1633</v>
      </c>
    </row>
    <row r="914" s="1" customFormat="1" ht="17" customHeight="1" spans="1:3">
      <c r="A914" s="12">
        <v>2130307</v>
      </c>
      <c r="B914" s="12" t="s">
        <v>1365</v>
      </c>
      <c r="C914" s="16">
        <v>0</v>
      </c>
    </row>
    <row r="915" s="1" customFormat="1" ht="17" customHeight="1" spans="1:3">
      <c r="A915" s="12">
        <v>2130308</v>
      </c>
      <c r="B915" s="12" t="s">
        <v>1366</v>
      </c>
      <c r="C915" s="16">
        <v>35</v>
      </c>
    </row>
    <row r="916" s="1" customFormat="1" ht="17" customHeight="1" spans="1:3">
      <c r="A916" s="12">
        <v>2130309</v>
      </c>
      <c r="B916" s="12" t="s">
        <v>1367</v>
      </c>
      <c r="C916" s="16">
        <v>0</v>
      </c>
    </row>
    <row r="917" s="1" customFormat="1" ht="17" customHeight="1" spans="1:3">
      <c r="A917" s="12">
        <v>2130310</v>
      </c>
      <c r="B917" s="12" t="s">
        <v>1368</v>
      </c>
      <c r="C917" s="16">
        <v>0</v>
      </c>
    </row>
    <row r="918" s="1" customFormat="1" ht="17" customHeight="1" spans="1:3">
      <c r="A918" s="12">
        <v>2130311</v>
      </c>
      <c r="B918" s="12" t="s">
        <v>1369</v>
      </c>
      <c r="C918" s="16">
        <v>21</v>
      </c>
    </row>
    <row r="919" s="1" customFormat="1" ht="17" customHeight="1" spans="1:3">
      <c r="A919" s="12">
        <v>2130312</v>
      </c>
      <c r="B919" s="12" t="s">
        <v>1370</v>
      </c>
      <c r="C919" s="16">
        <v>0</v>
      </c>
    </row>
    <row r="920" s="1" customFormat="1" ht="17" customHeight="1" spans="1:3">
      <c r="A920" s="12">
        <v>2130313</v>
      </c>
      <c r="B920" s="12" t="s">
        <v>1371</v>
      </c>
      <c r="C920" s="16">
        <v>0</v>
      </c>
    </row>
    <row r="921" s="1" customFormat="1" ht="17" customHeight="1" spans="1:3">
      <c r="A921" s="12">
        <v>2130314</v>
      </c>
      <c r="B921" s="12" t="s">
        <v>1372</v>
      </c>
      <c r="C921" s="16">
        <v>648</v>
      </c>
    </row>
    <row r="922" s="1" customFormat="1" ht="17" customHeight="1" spans="1:3">
      <c r="A922" s="12">
        <v>2130315</v>
      </c>
      <c r="B922" s="12" t="s">
        <v>1373</v>
      </c>
      <c r="C922" s="16">
        <v>80</v>
      </c>
    </row>
    <row r="923" s="1" customFormat="1" ht="17" customHeight="1" spans="1:3">
      <c r="A923" s="12">
        <v>2130316</v>
      </c>
      <c r="B923" s="12" t="s">
        <v>1374</v>
      </c>
      <c r="C923" s="16">
        <v>0</v>
      </c>
    </row>
    <row r="924" s="1" customFormat="1" ht="17" customHeight="1" spans="1:3">
      <c r="A924" s="12">
        <v>2130317</v>
      </c>
      <c r="B924" s="12" t="s">
        <v>1375</v>
      </c>
      <c r="C924" s="16">
        <v>0</v>
      </c>
    </row>
    <row r="925" s="1" customFormat="1" ht="17" customHeight="1" spans="1:3">
      <c r="A925" s="12">
        <v>2130318</v>
      </c>
      <c r="B925" s="12" t="s">
        <v>1376</v>
      </c>
      <c r="C925" s="16">
        <v>0</v>
      </c>
    </row>
    <row r="926" s="1" customFormat="1" ht="17" customHeight="1" spans="1:3">
      <c r="A926" s="12">
        <v>2130319</v>
      </c>
      <c r="B926" s="12" t="s">
        <v>1377</v>
      </c>
      <c r="C926" s="16">
        <v>203</v>
      </c>
    </row>
    <row r="927" s="1" customFormat="1" ht="17" customHeight="1" spans="1:3">
      <c r="A927" s="12">
        <v>2130321</v>
      </c>
      <c r="B927" s="12" t="s">
        <v>1378</v>
      </c>
      <c r="C927" s="16">
        <v>448</v>
      </c>
    </row>
    <row r="928" s="1" customFormat="1" ht="17" customHeight="1" spans="1:3">
      <c r="A928" s="12">
        <v>2130322</v>
      </c>
      <c r="B928" s="12" t="s">
        <v>1379</v>
      </c>
      <c r="C928" s="16">
        <v>0</v>
      </c>
    </row>
    <row r="929" s="1" customFormat="1" ht="17" customHeight="1" spans="1:3">
      <c r="A929" s="12">
        <v>2130333</v>
      </c>
      <c r="B929" s="12" t="s">
        <v>1352</v>
      </c>
      <c r="C929" s="16">
        <v>30</v>
      </c>
    </row>
    <row r="930" s="1" customFormat="1" ht="17" customHeight="1" spans="1:3">
      <c r="A930" s="12">
        <v>2130334</v>
      </c>
      <c r="B930" s="12" t="s">
        <v>1380</v>
      </c>
      <c r="C930" s="16">
        <v>0</v>
      </c>
    </row>
    <row r="931" s="1" customFormat="1" ht="17" customHeight="1" spans="1:3">
      <c r="A931" s="12">
        <v>2130335</v>
      </c>
      <c r="B931" s="12" t="s">
        <v>1381</v>
      </c>
      <c r="C931" s="16">
        <v>5</v>
      </c>
    </row>
    <row r="932" s="1" customFormat="1" ht="17" customHeight="1" spans="1:3">
      <c r="A932" s="12">
        <v>2130399</v>
      </c>
      <c r="B932" s="12" t="s">
        <v>1382</v>
      </c>
      <c r="C932" s="16">
        <v>366</v>
      </c>
    </row>
    <row r="933" s="1" customFormat="1" ht="17" customHeight="1" spans="1:3">
      <c r="A933" s="12">
        <v>21304</v>
      </c>
      <c r="B933" s="15" t="s">
        <v>1383</v>
      </c>
      <c r="C933" s="14">
        <f>SUM(C934:C943)</f>
        <v>0</v>
      </c>
    </row>
    <row r="934" s="1" customFormat="1" ht="17" customHeight="1" spans="1:3">
      <c r="A934" s="12">
        <v>2130401</v>
      </c>
      <c r="B934" s="12" t="s">
        <v>682</v>
      </c>
      <c r="C934" s="16">
        <v>0</v>
      </c>
    </row>
    <row r="935" s="1" customFormat="1" ht="17" customHeight="1" spans="1:3">
      <c r="A935" s="12">
        <v>2130402</v>
      </c>
      <c r="B935" s="12" t="s">
        <v>683</v>
      </c>
      <c r="C935" s="16">
        <v>0</v>
      </c>
    </row>
    <row r="936" s="1" customFormat="1" ht="17" customHeight="1" spans="1:3">
      <c r="A936" s="12">
        <v>2130403</v>
      </c>
      <c r="B936" s="12" t="s">
        <v>684</v>
      </c>
      <c r="C936" s="16">
        <v>0</v>
      </c>
    </row>
    <row r="937" s="1" customFormat="1" ht="17" customHeight="1" spans="1:3">
      <c r="A937" s="12">
        <v>2130404</v>
      </c>
      <c r="B937" s="12" t="s">
        <v>1384</v>
      </c>
      <c r="C937" s="16">
        <v>0</v>
      </c>
    </row>
    <row r="938" s="1" customFormat="1" ht="17" customHeight="1" spans="1:3">
      <c r="A938" s="12">
        <v>2130405</v>
      </c>
      <c r="B938" s="12" t="s">
        <v>1385</v>
      </c>
      <c r="C938" s="16">
        <v>0</v>
      </c>
    </row>
    <row r="939" s="1" customFormat="1" ht="17" customHeight="1" spans="1:3">
      <c r="A939" s="12">
        <v>2130406</v>
      </c>
      <c r="B939" s="12" t="s">
        <v>1386</v>
      </c>
      <c r="C939" s="16">
        <v>0</v>
      </c>
    </row>
    <row r="940" s="1" customFormat="1" ht="17" customHeight="1" spans="1:3">
      <c r="A940" s="12">
        <v>2130407</v>
      </c>
      <c r="B940" s="12" t="s">
        <v>1387</v>
      </c>
      <c r="C940" s="16">
        <v>0</v>
      </c>
    </row>
    <row r="941" s="1" customFormat="1" ht="17" customHeight="1" spans="1:3">
      <c r="A941" s="12">
        <v>2130408</v>
      </c>
      <c r="B941" s="12" t="s">
        <v>1388</v>
      </c>
      <c r="C941" s="16">
        <v>0</v>
      </c>
    </row>
    <row r="942" s="1" customFormat="1" ht="17" customHeight="1" spans="1:3">
      <c r="A942" s="12">
        <v>2130409</v>
      </c>
      <c r="B942" s="12" t="s">
        <v>1389</v>
      </c>
      <c r="C942" s="16">
        <v>0</v>
      </c>
    </row>
    <row r="943" s="1" customFormat="1" ht="17" customHeight="1" spans="1:3">
      <c r="A943" s="12">
        <v>2130499</v>
      </c>
      <c r="B943" s="12" t="s">
        <v>1390</v>
      </c>
      <c r="C943" s="16">
        <v>0</v>
      </c>
    </row>
    <row r="944" s="1" customFormat="1" ht="17" customHeight="1" spans="1:3">
      <c r="A944" s="12">
        <v>21305</v>
      </c>
      <c r="B944" s="15" t="s">
        <v>1391</v>
      </c>
      <c r="C944" s="14">
        <f>SUM(C945:C954)</f>
        <v>6483</v>
      </c>
    </row>
    <row r="945" s="1" customFormat="1" ht="17" customHeight="1" spans="1:3">
      <c r="A945" s="12">
        <v>2130501</v>
      </c>
      <c r="B945" s="12" t="s">
        <v>682</v>
      </c>
      <c r="C945" s="16">
        <v>78</v>
      </c>
    </row>
    <row r="946" s="1" customFormat="1" ht="17" customHeight="1" spans="1:3">
      <c r="A946" s="12">
        <v>2130502</v>
      </c>
      <c r="B946" s="12" t="s">
        <v>683</v>
      </c>
      <c r="C946" s="16">
        <v>81</v>
      </c>
    </row>
    <row r="947" s="1" customFormat="1" ht="17" customHeight="1" spans="1:3">
      <c r="A947" s="12">
        <v>2130503</v>
      </c>
      <c r="B947" s="12" t="s">
        <v>684</v>
      </c>
      <c r="C947" s="16">
        <v>0</v>
      </c>
    </row>
    <row r="948" s="1" customFormat="1" ht="17" customHeight="1" spans="1:3">
      <c r="A948" s="12">
        <v>2130504</v>
      </c>
      <c r="B948" s="12" t="s">
        <v>1392</v>
      </c>
      <c r="C948" s="16">
        <v>402</v>
      </c>
    </row>
    <row r="949" s="1" customFormat="1" ht="17" customHeight="1" spans="1:3">
      <c r="A949" s="12">
        <v>2130505</v>
      </c>
      <c r="B949" s="12" t="s">
        <v>1393</v>
      </c>
      <c r="C949" s="16">
        <v>1082</v>
      </c>
    </row>
    <row r="950" s="1" customFormat="1" ht="17" customHeight="1" spans="1:3">
      <c r="A950" s="12">
        <v>2130506</v>
      </c>
      <c r="B950" s="12" t="s">
        <v>1394</v>
      </c>
      <c r="C950" s="16">
        <v>4564</v>
      </c>
    </row>
    <row r="951" s="1" customFormat="1" ht="17" customHeight="1" spans="1:3">
      <c r="A951" s="12">
        <v>2130507</v>
      </c>
      <c r="B951" s="12" t="s">
        <v>1395</v>
      </c>
      <c r="C951" s="16">
        <v>257</v>
      </c>
    </row>
    <row r="952" s="1" customFormat="1" ht="17" customHeight="1" spans="1:3">
      <c r="A952" s="12">
        <v>2130508</v>
      </c>
      <c r="B952" s="12" t="s">
        <v>1396</v>
      </c>
      <c r="C952" s="16">
        <v>0</v>
      </c>
    </row>
    <row r="953" s="1" customFormat="1" ht="17" customHeight="1" spans="1:3">
      <c r="A953" s="12">
        <v>2130550</v>
      </c>
      <c r="B953" s="12" t="s">
        <v>1397</v>
      </c>
      <c r="C953" s="16">
        <v>0</v>
      </c>
    </row>
    <row r="954" s="1" customFormat="1" ht="17" customHeight="1" spans="1:3">
      <c r="A954" s="12">
        <v>2130599</v>
      </c>
      <c r="B954" s="12" t="s">
        <v>1398</v>
      </c>
      <c r="C954" s="16">
        <v>19</v>
      </c>
    </row>
    <row r="955" s="1" customFormat="1" ht="17" customHeight="1" spans="1:3">
      <c r="A955" s="12">
        <v>21306</v>
      </c>
      <c r="B955" s="15" t="s">
        <v>1399</v>
      </c>
      <c r="C955" s="14">
        <f>SUM(C956:C960)</f>
        <v>1722</v>
      </c>
    </row>
    <row r="956" s="1" customFormat="1" ht="17" customHeight="1" spans="1:3">
      <c r="A956" s="12">
        <v>2130601</v>
      </c>
      <c r="B956" s="12" t="s">
        <v>976</v>
      </c>
      <c r="C956" s="16">
        <v>0</v>
      </c>
    </row>
    <row r="957" s="1" customFormat="1" ht="17" customHeight="1" spans="1:3">
      <c r="A957" s="12">
        <v>2130602</v>
      </c>
      <c r="B957" s="12" t="s">
        <v>1400</v>
      </c>
      <c r="C957" s="16">
        <v>1722</v>
      </c>
    </row>
    <row r="958" s="1" customFormat="1" ht="17" customHeight="1" spans="1:3">
      <c r="A958" s="12">
        <v>2130603</v>
      </c>
      <c r="B958" s="12" t="s">
        <v>1401</v>
      </c>
      <c r="C958" s="16">
        <v>0</v>
      </c>
    </row>
    <row r="959" s="1" customFormat="1" ht="17" customHeight="1" spans="1:3">
      <c r="A959" s="12">
        <v>2130604</v>
      </c>
      <c r="B959" s="12" t="s">
        <v>1402</v>
      </c>
      <c r="C959" s="16">
        <v>0</v>
      </c>
    </row>
    <row r="960" s="1" customFormat="1" ht="17" customHeight="1" spans="1:3">
      <c r="A960" s="12">
        <v>2130699</v>
      </c>
      <c r="B960" s="12" t="s">
        <v>1403</v>
      </c>
      <c r="C960" s="16">
        <v>0</v>
      </c>
    </row>
    <row r="961" s="1" customFormat="1" ht="17" customHeight="1" spans="1:3">
      <c r="A961" s="12">
        <v>21307</v>
      </c>
      <c r="B961" s="15" t="s">
        <v>1404</v>
      </c>
      <c r="C961" s="14">
        <f>SUM(C962:C967)</f>
        <v>3223</v>
      </c>
    </row>
    <row r="962" s="1" customFormat="1" ht="17" customHeight="1" spans="1:3">
      <c r="A962" s="12">
        <v>2130701</v>
      </c>
      <c r="B962" s="12" t="s">
        <v>1405</v>
      </c>
      <c r="C962" s="16">
        <v>600</v>
      </c>
    </row>
    <row r="963" s="1" customFormat="1" ht="17" customHeight="1" spans="1:3">
      <c r="A963" s="12">
        <v>2130704</v>
      </c>
      <c r="B963" s="12" t="s">
        <v>1406</v>
      </c>
      <c r="C963" s="16">
        <v>0</v>
      </c>
    </row>
    <row r="964" s="1" customFormat="1" ht="17" customHeight="1" spans="1:3">
      <c r="A964" s="12">
        <v>2130705</v>
      </c>
      <c r="B964" s="12" t="s">
        <v>1407</v>
      </c>
      <c r="C964" s="16">
        <v>1547</v>
      </c>
    </row>
    <row r="965" s="1" customFormat="1" ht="17" customHeight="1" spans="1:3">
      <c r="A965" s="12">
        <v>2130706</v>
      </c>
      <c r="B965" s="12" t="s">
        <v>1408</v>
      </c>
      <c r="C965" s="16">
        <v>128</v>
      </c>
    </row>
    <row r="966" s="1" customFormat="1" ht="17" customHeight="1" spans="1:3">
      <c r="A966" s="12">
        <v>2130707</v>
      </c>
      <c r="B966" s="12" t="s">
        <v>1409</v>
      </c>
      <c r="C966" s="16">
        <v>0</v>
      </c>
    </row>
    <row r="967" s="1" customFormat="1" ht="17" customHeight="1" spans="1:3">
      <c r="A967" s="12">
        <v>2130799</v>
      </c>
      <c r="B967" s="12" t="s">
        <v>1410</v>
      </c>
      <c r="C967" s="16">
        <v>948</v>
      </c>
    </row>
    <row r="968" s="1" customFormat="1" ht="17" customHeight="1" spans="1:3">
      <c r="A968" s="12">
        <v>21308</v>
      </c>
      <c r="B968" s="15" t="s">
        <v>1411</v>
      </c>
      <c r="C968" s="14">
        <f>SUM(C969:C974)</f>
        <v>778</v>
      </c>
    </row>
    <row r="969" s="1" customFormat="1" ht="17" customHeight="1" spans="1:3">
      <c r="A969" s="12">
        <v>2130801</v>
      </c>
      <c r="B969" s="12" t="s">
        <v>1412</v>
      </c>
      <c r="C969" s="16">
        <v>0</v>
      </c>
    </row>
    <row r="970" s="1" customFormat="1" ht="17" customHeight="1" spans="1:3">
      <c r="A970" s="12">
        <v>2130802</v>
      </c>
      <c r="B970" s="12" t="s">
        <v>1413</v>
      </c>
      <c r="C970" s="16">
        <v>33</v>
      </c>
    </row>
    <row r="971" s="1" customFormat="1" ht="17" customHeight="1" spans="1:3">
      <c r="A971" s="12">
        <v>2130803</v>
      </c>
      <c r="B971" s="12" t="s">
        <v>1414</v>
      </c>
      <c r="C971" s="16">
        <v>627</v>
      </c>
    </row>
    <row r="972" s="1" customFormat="1" ht="17" customHeight="1" spans="1:3">
      <c r="A972" s="12">
        <v>2130804</v>
      </c>
      <c r="B972" s="12" t="s">
        <v>1415</v>
      </c>
      <c r="C972" s="16">
        <v>117</v>
      </c>
    </row>
    <row r="973" s="1" customFormat="1" ht="17" customHeight="1" spans="1:3">
      <c r="A973" s="12">
        <v>2130805</v>
      </c>
      <c r="B973" s="12" t="s">
        <v>1416</v>
      </c>
      <c r="C973" s="16">
        <v>0</v>
      </c>
    </row>
    <row r="974" s="1" customFormat="1" ht="17" customHeight="1" spans="1:3">
      <c r="A974" s="12">
        <v>2130899</v>
      </c>
      <c r="B974" s="12" t="s">
        <v>1417</v>
      </c>
      <c r="C974" s="16">
        <v>1</v>
      </c>
    </row>
    <row r="975" s="1" customFormat="1" ht="17" customHeight="1" spans="1:3">
      <c r="A975" s="12">
        <v>21309</v>
      </c>
      <c r="B975" s="15" t="s">
        <v>1418</v>
      </c>
      <c r="C975" s="14">
        <f>SUM(C976:C977)</f>
        <v>2372</v>
      </c>
    </row>
    <row r="976" s="1" customFormat="1" ht="17" customHeight="1" spans="1:3">
      <c r="A976" s="12">
        <v>2130901</v>
      </c>
      <c r="B976" s="12" t="s">
        <v>1419</v>
      </c>
      <c r="C976" s="16">
        <v>0</v>
      </c>
    </row>
    <row r="977" s="1" customFormat="1" ht="17" customHeight="1" spans="1:3">
      <c r="A977" s="12">
        <v>2130999</v>
      </c>
      <c r="B977" s="12" t="s">
        <v>1420</v>
      </c>
      <c r="C977" s="16">
        <v>2372</v>
      </c>
    </row>
    <row r="978" s="1" customFormat="1" ht="17" customHeight="1" spans="1:3">
      <c r="A978" s="12">
        <v>21399</v>
      </c>
      <c r="B978" s="15" t="s">
        <v>1421</v>
      </c>
      <c r="C978" s="14">
        <f>C979+C980</f>
        <v>0</v>
      </c>
    </row>
    <row r="979" s="1" customFormat="1" ht="17" customHeight="1" spans="1:3">
      <c r="A979" s="12">
        <v>2139901</v>
      </c>
      <c r="B979" s="12" t="s">
        <v>1422</v>
      </c>
      <c r="C979" s="16">
        <v>0</v>
      </c>
    </row>
    <row r="980" s="1" customFormat="1" ht="17" customHeight="1" spans="1:3">
      <c r="A980" s="12">
        <v>2139999</v>
      </c>
      <c r="B980" s="12" t="s">
        <v>1423</v>
      </c>
      <c r="C980" s="16">
        <v>0</v>
      </c>
    </row>
    <row r="981" s="1" customFormat="1" ht="17" customHeight="1" spans="1:3">
      <c r="A981" s="12">
        <v>214</v>
      </c>
      <c r="B981" s="15" t="s">
        <v>1424</v>
      </c>
      <c r="C981" s="14">
        <f>SUM(C982,C1005,C1015,C1025,C1030,C1037,C1042)</f>
        <v>15049</v>
      </c>
    </row>
    <row r="982" s="1" customFormat="1" ht="17" customHeight="1" spans="1:3">
      <c r="A982" s="12">
        <v>21401</v>
      </c>
      <c r="B982" s="15" t="s">
        <v>1425</v>
      </c>
      <c r="C982" s="14">
        <f>SUM(C983:C1004)</f>
        <v>12253</v>
      </c>
    </row>
    <row r="983" s="1" customFormat="1" ht="17" customHeight="1" spans="1:3">
      <c r="A983" s="12">
        <v>2140101</v>
      </c>
      <c r="B983" s="12" t="s">
        <v>682</v>
      </c>
      <c r="C983" s="16">
        <v>96</v>
      </c>
    </row>
    <row r="984" s="1" customFormat="1" ht="17" customHeight="1" spans="1:3">
      <c r="A984" s="12">
        <v>2140102</v>
      </c>
      <c r="B984" s="12" t="s">
        <v>683</v>
      </c>
      <c r="C984" s="16">
        <v>242</v>
      </c>
    </row>
    <row r="985" s="1" customFormat="1" ht="17" customHeight="1" spans="1:3">
      <c r="A985" s="12">
        <v>2140103</v>
      </c>
      <c r="B985" s="12" t="s">
        <v>684</v>
      </c>
      <c r="C985" s="16">
        <v>0</v>
      </c>
    </row>
    <row r="986" s="1" customFormat="1" ht="17" customHeight="1" spans="1:3">
      <c r="A986" s="12">
        <v>2140104</v>
      </c>
      <c r="B986" s="12" t="s">
        <v>1426</v>
      </c>
      <c r="C986" s="16">
        <v>2339</v>
      </c>
    </row>
    <row r="987" s="1" customFormat="1" ht="17" customHeight="1" spans="1:3">
      <c r="A987" s="12">
        <v>2140106</v>
      </c>
      <c r="B987" s="12" t="s">
        <v>1427</v>
      </c>
      <c r="C987" s="16">
        <v>7602</v>
      </c>
    </row>
    <row r="988" s="1" customFormat="1" ht="17" customHeight="1" spans="1:3">
      <c r="A988" s="12">
        <v>2140109</v>
      </c>
      <c r="B988" s="12" t="s">
        <v>1428</v>
      </c>
      <c r="C988" s="16">
        <v>90</v>
      </c>
    </row>
    <row r="989" s="1" customFormat="1" ht="17" customHeight="1" spans="1:3">
      <c r="A989" s="12">
        <v>2140110</v>
      </c>
      <c r="B989" s="12" t="s">
        <v>1429</v>
      </c>
      <c r="C989" s="16">
        <v>0</v>
      </c>
    </row>
    <row r="990" s="1" customFormat="1" ht="17" customHeight="1" spans="1:3">
      <c r="A990" s="12">
        <v>2140111</v>
      </c>
      <c r="B990" s="12" t="s">
        <v>1430</v>
      </c>
      <c r="C990" s="16">
        <v>0</v>
      </c>
    </row>
    <row r="991" s="1" customFormat="1" ht="17" customHeight="1" spans="1:3">
      <c r="A991" s="12">
        <v>2140112</v>
      </c>
      <c r="B991" s="12" t="s">
        <v>1431</v>
      </c>
      <c r="C991" s="16">
        <v>420</v>
      </c>
    </row>
    <row r="992" s="1" customFormat="1" ht="17" customHeight="1" spans="1:3">
      <c r="A992" s="12">
        <v>2140114</v>
      </c>
      <c r="B992" s="12" t="s">
        <v>1432</v>
      </c>
      <c r="C992" s="16">
        <v>0</v>
      </c>
    </row>
    <row r="993" s="1" customFormat="1" ht="17" customHeight="1" spans="1:3">
      <c r="A993" s="12">
        <v>2140122</v>
      </c>
      <c r="B993" s="12" t="s">
        <v>1433</v>
      </c>
      <c r="C993" s="16">
        <v>0</v>
      </c>
    </row>
    <row r="994" s="1" customFormat="1" ht="17" customHeight="1" spans="1:3">
      <c r="A994" s="12">
        <v>2140123</v>
      </c>
      <c r="B994" s="12" t="s">
        <v>1434</v>
      </c>
      <c r="C994" s="16">
        <v>20</v>
      </c>
    </row>
    <row r="995" s="1" customFormat="1" ht="17" customHeight="1" spans="1:3">
      <c r="A995" s="12">
        <v>2140127</v>
      </c>
      <c r="B995" s="12" t="s">
        <v>1435</v>
      </c>
      <c r="C995" s="16">
        <v>0</v>
      </c>
    </row>
    <row r="996" s="1" customFormat="1" ht="17" customHeight="1" spans="1:3">
      <c r="A996" s="12">
        <v>2140128</v>
      </c>
      <c r="B996" s="12" t="s">
        <v>1436</v>
      </c>
      <c r="C996" s="16">
        <v>0</v>
      </c>
    </row>
    <row r="997" s="1" customFormat="1" ht="17" customHeight="1" spans="1:3">
      <c r="A997" s="12">
        <v>2140129</v>
      </c>
      <c r="B997" s="12" t="s">
        <v>1437</v>
      </c>
      <c r="C997" s="16">
        <v>0</v>
      </c>
    </row>
    <row r="998" s="1" customFormat="1" ht="17" customHeight="1" spans="1:3">
      <c r="A998" s="12">
        <v>2140130</v>
      </c>
      <c r="B998" s="12" t="s">
        <v>1438</v>
      </c>
      <c r="C998" s="16">
        <v>0</v>
      </c>
    </row>
    <row r="999" s="1" customFormat="1" ht="17" customHeight="1" spans="1:3">
      <c r="A999" s="12">
        <v>2140131</v>
      </c>
      <c r="B999" s="12" t="s">
        <v>1439</v>
      </c>
      <c r="C999" s="16">
        <v>0</v>
      </c>
    </row>
    <row r="1000" s="1" customFormat="1" ht="17" customHeight="1" spans="1:3">
      <c r="A1000" s="12">
        <v>2140133</v>
      </c>
      <c r="B1000" s="12" t="s">
        <v>1440</v>
      </c>
      <c r="C1000" s="16">
        <v>0</v>
      </c>
    </row>
    <row r="1001" s="1" customFormat="1" ht="17" customHeight="1" spans="1:3">
      <c r="A1001" s="12">
        <v>2140136</v>
      </c>
      <c r="B1001" s="12" t="s">
        <v>1441</v>
      </c>
      <c r="C1001" s="16">
        <v>639</v>
      </c>
    </row>
    <row r="1002" s="1" customFormat="1" ht="17" customHeight="1" spans="1:3">
      <c r="A1002" s="12">
        <v>2140138</v>
      </c>
      <c r="B1002" s="12" t="s">
        <v>1442</v>
      </c>
      <c r="C1002" s="16">
        <v>0</v>
      </c>
    </row>
    <row r="1003" s="1" customFormat="1" ht="17" customHeight="1" spans="1:3">
      <c r="A1003" s="12">
        <v>2140139</v>
      </c>
      <c r="B1003" s="12" t="s">
        <v>1443</v>
      </c>
      <c r="C1003" s="16">
        <v>353</v>
      </c>
    </row>
    <row r="1004" s="1" customFormat="1" ht="17" customHeight="1" spans="1:3">
      <c r="A1004" s="12">
        <v>2140199</v>
      </c>
      <c r="B1004" s="12" t="s">
        <v>1444</v>
      </c>
      <c r="C1004" s="16">
        <v>452</v>
      </c>
    </row>
    <row r="1005" s="1" customFormat="1" ht="17" customHeight="1" spans="1:3">
      <c r="A1005" s="12">
        <v>21402</v>
      </c>
      <c r="B1005" s="15" t="s">
        <v>1445</v>
      </c>
      <c r="C1005" s="14">
        <f>SUM(C1006:C1014)</f>
        <v>0</v>
      </c>
    </row>
    <row r="1006" s="1" customFormat="1" ht="17" customHeight="1" spans="1:3">
      <c r="A1006" s="12">
        <v>2140201</v>
      </c>
      <c r="B1006" s="12" t="s">
        <v>682</v>
      </c>
      <c r="C1006" s="16">
        <v>0</v>
      </c>
    </row>
    <row r="1007" s="1" customFormat="1" ht="17" customHeight="1" spans="1:3">
      <c r="A1007" s="12">
        <v>2140202</v>
      </c>
      <c r="B1007" s="12" t="s">
        <v>683</v>
      </c>
      <c r="C1007" s="16">
        <v>0</v>
      </c>
    </row>
    <row r="1008" s="1" customFormat="1" ht="17" customHeight="1" spans="1:3">
      <c r="A1008" s="12">
        <v>2140203</v>
      </c>
      <c r="B1008" s="12" t="s">
        <v>684</v>
      </c>
      <c r="C1008" s="16">
        <v>0</v>
      </c>
    </row>
    <row r="1009" s="1" customFormat="1" ht="17" customHeight="1" spans="1:3">
      <c r="A1009" s="12">
        <v>2140204</v>
      </c>
      <c r="B1009" s="12" t="s">
        <v>1446</v>
      </c>
      <c r="C1009" s="16">
        <v>0</v>
      </c>
    </row>
    <row r="1010" s="1" customFormat="1" ht="17" customHeight="1" spans="1:3">
      <c r="A1010" s="12">
        <v>2140205</v>
      </c>
      <c r="B1010" s="12" t="s">
        <v>1447</v>
      </c>
      <c r="C1010" s="16">
        <v>0</v>
      </c>
    </row>
    <row r="1011" s="1" customFormat="1" ht="17" customHeight="1" spans="1:3">
      <c r="A1011" s="12">
        <v>2140206</v>
      </c>
      <c r="B1011" s="12" t="s">
        <v>1448</v>
      </c>
      <c r="C1011" s="16">
        <v>0</v>
      </c>
    </row>
    <row r="1012" s="1" customFormat="1" ht="17" customHeight="1" spans="1:3">
      <c r="A1012" s="12">
        <v>2140207</v>
      </c>
      <c r="B1012" s="12" t="s">
        <v>1449</v>
      </c>
      <c r="C1012" s="16">
        <v>0</v>
      </c>
    </row>
    <row r="1013" s="1" customFormat="1" ht="17" customHeight="1" spans="1:3">
      <c r="A1013" s="12">
        <v>2140208</v>
      </c>
      <c r="B1013" s="12" t="s">
        <v>1450</v>
      </c>
      <c r="C1013" s="16">
        <v>0</v>
      </c>
    </row>
    <row r="1014" s="1" customFormat="1" ht="17" customHeight="1" spans="1:3">
      <c r="A1014" s="12">
        <v>2140299</v>
      </c>
      <c r="B1014" s="12" t="s">
        <v>1451</v>
      </c>
      <c r="C1014" s="16">
        <v>0</v>
      </c>
    </row>
    <row r="1015" s="1" customFormat="1" ht="17" customHeight="1" spans="1:3">
      <c r="A1015" s="12">
        <v>21403</v>
      </c>
      <c r="B1015" s="15" t="s">
        <v>1452</v>
      </c>
      <c r="C1015" s="14">
        <f>SUM(C1016:C1024)</f>
        <v>0</v>
      </c>
    </row>
    <row r="1016" s="1" customFormat="1" ht="17" customHeight="1" spans="1:3">
      <c r="A1016" s="12">
        <v>2140301</v>
      </c>
      <c r="B1016" s="12" t="s">
        <v>682</v>
      </c>
      <c r="C1016" s="16">
        <v>0</v>
      </c>
    </row>
    <row r="1017" s="1" customFormat="1" ht="17" customHeight="1" spans="1:3">
      <c r="A1017" s="12">
        <v>2140302</v>
      </c>
      <c r="B1017" s="12" t="s">
        <v>683</v>
      </c>
      <c r="C1017" s="16">
        <v>0</v>
      </c>
    </row>
    <row r="1018" s="1" customFormat="1" ht="17" customHeight="1" spans="1:3">
      <c r="A1018" s="12">
        <v>2140303</v>
      </c>
      <c r="B1018" s="12" t="s">
        <v>684</v>
      </c>
      <c r="C1018" s="16">
        <v>0</v>
      </c>
    </row>
    <row r="1019" s="1" customFormat="1" ht="17" customHeight="1" spans="1:3">
      <c r="A1019" s="12">
        <v>2140304</v>
      </c>
      <c r="B1019" s="12" t="s">
        <v>1453</v>
      </c>
      <c r="C1019" s="16">
        <v>0</v>
      </c>
    </row>
    <row r="1020" s="1" customFormat="1" ht="17" customHeight="1" spans="1:3">
      <c r="A1020" s="12">
        <v>2140305</v>
      </c>
      <c r="B1020" s="12" t="s">
        <v>1454</v>
      </c>
      <c r="C1020" s="16">
        <v>0</v>
      </c>
    </row>
    <row r="1021" s="1" customFormat="1" ht="17" customHeight="1" spans="1:3">
      <c r="A1021" s="12">
        <v>2140306</v>
      </c>
      <c r="B1021" s="12" t="s">
        <v>1455</v>
      </c>
      <c r="C1021" s="16">
        <v>0</v>
      </c>
    </row>
    <row r="1022" s="1" customFormat="1" ht="17" customHeight="1" spans="1:3">
      <c r="A1022" s="12">
        <v>2140307</v>
      </c>
      <c r="B1022" s="12" t="s">
        <v>1456</v>
      </c>
      <c r="C1022" s="16">
        <v>0</v>
      </c>
    </row>
    <row r="1023" s="1" customFormat="1" ht="17" customHeight="1" spans="1:3">
      <c r="A1023" s="12">
        <v>2140308</v>
      </c>
      <c r="B1023" s="12" t="s">
        <v>1457</v>
      </c>
      <c r="C1023" s="16">
        <v>0</v>
      </c>
    </row>
    <row r="1024" s="1" customFormat="1" ht="17" customHeight="1" spans="1:3">
      <c r="A1024" s="12">
        <v>2140399</v>
      </c>
      <c r="B1024" s="12" t="s">
        <v>1458</v>
      </c>
      <c r="C1024" s="16">
        <v>0</v>
      </c>
    </row>
    <row r="1025" s="1" customFormat="1" ht="17" customHeight="1" spans="1:3">
      <c r="A1025" s="12">
        <v>21404</v>
      </c>
      <c r="B1025" s="15" t="s">
        <v>1459</v>
      </c>
      <c r="C1025" s="14">
        <f>SUM(C1026:C1029)</f>
        <v>865</v>
      </c>
    </row>
    <row r="1026" s="1" customFormat="1" ht="17" customHeight="1" spans="1:3">
      <c r="A1026" s="12">
        <v>2140401</v>
      </c>
      <c r="B1026" s="12" t="s">
        <v>1460</v>
      </c>
      <c r="C1026" s="16">
        <v>361</v>
      </c>
    </row>
    <row r="1027" s="1" customFormat="1" ht="17" customHeight="1" spans="1:3">
      <c r="A1027" s="12">
        <v>2140402</v>
      </c>
      <c r="B1027" s="12" t="s">
        <v>1461</v>
      </c>
      <c r="C1027" s="16">
        <v>309</v>
      </c>
    </row>
    <row r="1028" s="1" customFormat="1" ht="17" customHeight="1" spans="1:3">
      <c r="A1028" s="12">
        <v>2140403</v>
      </c>
      <c r="B1028" s="12" t="s">
        <v>1462</v>
      </c>
      <c r="C1028" s="16">
        <v>168</v>
      </c>
    </row>
    <row r="1029" s="1" customFormat="1" ht="17" customHeight="1" spans="1:3">
      <c r="A1029" s="12">
        <v>2140499</v>
      </c>
      <c r="B1029" s="12" t="s">
        <v>1463</v>
      </c>
      <c r="C1029" s="16">
        <v>27</v>
      </c>
    </row>
    <row r="1030" s="1" customFormat="1" ht="17" customHeight="1" spans="1:3">
      <c r="A1030" s="12">
        <v>21405</v>
      </c>
      <c r="B1030" s="15" t="s">
        <v>1464</v>
      </c>
      <c r="C1030" s="14">
        <f>SUM(C1031:C1036)</f>
        <v>0</v>
      </c>
    </row>
    <row r="1031" s="1" customFormat="1" ht="17" customHeight="1" spans="1:3">
      <c r="A1031" s="12">
        <v>2140501</v>
      </c>
      <c r="B1031" s="12" t="s">
        <v>682</v>
      </c>
      <c r="C1031" s="16">
        <v>0</v>
      </c>
    </row>
    <row r="1032" s="1" customFormat="1" ht="17" customHeight="1" spans="1:3">
      <c r="A1032" s="12">
        <v>2140502</v>
      </c>
      <c r="B1032" s="12" t="s">
        <v>683</v>
      </c>
      <c r="C1032" s="16">
        <v>0</v>
      </c>
    </row>
    <row r="1033" s="1" customFormat="1" ht="17" customHeight="1" spans="1:3">
      <c r="A1033" s="12">
        <v>2140503</v>
      </c>
      <c r="B1033" s="12" t="s">
        <v>684</v>
      </c>
      <c r="C1033" s="16">
        <v>0</v>
      </c>
    </row>
    <row r="1034" s="1" customFormat="1" ht="17" customHeight="1" spans="1:3">
      <c r="A1034" s="12">
        <v>2140504</v>
      </c>
      <c r="B1034" s="12" t="s">
        <v>1450</v>
      </c>
      <c r="C1034" s="16">
        <v>0</v>
      </c>
    </row>
    <row r="1035" s="1" customFormat="1" ht="17" customHeight="1" spans="1:3">
      <c r="A1035" s="12">
        <v>2140505</v>
      </c>
      <c r="B1035" s="12" t="s">
        <v>1465</v>
      </c>
      <c r="C1035" s="16">
        <v>0</v>
      </c>
    </row>
    <row r="1036" s="1" customFormat="1" ht="17" customHeight="1" spans="1:3">
      <c r="A1036" s="12">
        <v>2140599</v>
      </c>
      <c r="B1036" s="12" t="s">
        <v>1466</v>
      </c>
      <c r="C1036" s="16">
        <v>0</v>
      </c>
    </row>
    <row r="1037" s="1" customFormat="1" ht="17" customHeight="1" spans="1:3">
      <c r="A1037" s="12">
        <v>21406</v>
      </c>
      <c r="B1037" s="15" t="s">
        <v>1467</v>
      </c>
      <c r="C1037" s="14">
        <f>SUM(C1038:C1041)</f>
        <v>1552</v>
      </c>
    </row>
    <row r="1038" s="1" customFormat="1" ht="17" customHeight="1" spans="1:3">
      <c r="A1038" s="12">
        <v>2140601</v>
      </c>
      <c r="B1038" s="12" t="s">
        <v>1468</v>
      </c>
      <c r="C1038" s="16">
        <v>438</v>
      </c>
    </row>
    <row r="1039" s="1" customFormat="1" ht="17" customHeight="1" spans="1:3">
      <c r="A1039" s="12">
        <v>2140602</v>
      </c>
      <c r="B1039" s="12" t="s">
        <v>1469</v>
      </c>
      <c r="C1039" s="16">
        <v>1114</v>
      </c>
    </row>
    <row r="1040" s="1" customFormat="1" ht="17" customHeight="1" spans="1:3">
      <c r="A1040" s="12">
        <v>2140603</v>
      </c>
      <c r="B1040" s="12" t="s">
        <v>1470</v>
      </c>
      <c r="C1040" s="16">
        <v>0</v>
      </c>
    </row>
    <row r="1041" s="1" customFormat="1" ht="17" customHeight="1" spans="1:3">
      <c r="A1041" s="12">
        <v>2140699</v>
      </c>
      <c r="B1041" s="12" t="s">
        <v>1471</v>
      </c>
      <c r="C1041" s="16">
        <v>0</v>
      </c>
    </row>
    <row r="1042" s="1" customFormat="1" ht="17" customHeight="1" spans="1:3">
      <c r="A1042" s="12">
        <v>21499</v>
      </c>
      <c r="B1042" s="15" t="s">
        <v>1472</v>
      </c>
      <c r="C1042" s="14">
        <f>SUM(C1043:C1044)</f>
        <v>379</v>
      </c>
    </row>
    <row r="1043" s="1" customFormat="1" ht="17" customHeight="1" spans="1:3">
      <c r="A1043" s="12">
        <v>2149901</v>
      </c>
      <c r="B1043" s="12" t="s">
        <v>1473</v>
      </c>
      <c r="C1043" s="16">
        <v>379</v>
      </c>
    </row>
    <row r="1044" s="1" customFormat="1" ht="17" customHeight="1" spans="1:3">
      <c r="A1044" s="12">
        <v>2149999</v>
      </c>
      <c r="B1044" s="12" t="s">
        <v>1474</v>
      </c>
      <c r="C1044" s="16">
        <v>0</v>
      </c>
    </row>
    <row r="1045" s="1" customFormat="1" ht="17" customHeight="1" spans="1:3">
      <c r="A1045" s="12">
        <v>215</v>
      </c>
      <c r="B1045" s="15" t="s">
        <v>1475</v>
      </c>
      <c r="C1045" s="14">
        <f>SUM(C1046,C1056,C1072,C1077,C1091,C1098,C1105)</f>
        <v>4269</v>
      </c>
    </row>
    <row r="1046" s="1" customFormat="1" ht="17" customHeight="1" spans="1:3">
      <c r="A1046" s="12">
        <v>21501</v>
      </c>
      <c r="B1046" s="15" t="s">
        <v>1476</v>
      </c>
      <c r="C1046" s="14">
        <f>SUM(C1047:C1055)</f>
        <v>0</v>
      </c>
    </row>
    <row r="1047" s="1" customFormat="1" ht="17" customHeight="1" spans="1:3">
      <c r="A1047" s="12">
        <v>2150101</v>
      </c>
      <c r="B1047" s="12" t="s">
        <v>682</v>
      </c>
      <c r="C1047" s="16">
        <v>0</v>
      </c>
    </row>
    <row r="1048" s="1" customFormat="1" ht="17" customHeight="1" spans="1:3">
      <c r="A1048" s="12">
        <v>2150102</v>
      </c>
      <c r="B1048" s="12" t="s">
        <v>683</v>
      </c>
      <c r="C1048" s="16">
        <v>0</v>
      </c>
    </row>
    <row r="1049" s="1" customFormat="1" ht="17" customHeight="1" spans="1:3">
      <c r="A1049" s="12">
        <v>2150103</v>
      </c>
      <c r="B1049" s="12" t="s">
        <v>684</v>
      </c>
      <c r="C1049" s="16">
        <v>0</v>
      </c>
    </row>
    <row r="1050" s="1" customFormat="1" ht="17" customHeight="1" spans="1:3">
      <c r="A1050" s="12">
        <v>2150104</v>
      </c>
      <c r="B1050" s="12" t="s">
        <v>1477</v>
      </c>
      <c r="C1050" s="16">
        <v>0</v>
      </c>
    </row>
    <row r="1051" s="1" customFormat="1" ht="17" customHeight="1" spans="1:3">
      <c r="A1051" s="12">
        <v>2150105</v>
      </c>
      <c r="B1051" s="12" t="s">
        <v>1478</v>
      </c>
      <c r="C1051" s="16">
        <v>0</v>
      </c>
    </row>
    <row r="1052" s="1" customFormat="1" ht="17" customHeight="1" spans="1:3">
      <c r="A1052" s="12">
        <v>2150106</v>
      </c>
      <c r="B1052" s="12" t="s">
        <v>1479</v>
      </c>
      <c r="C1052" s="16">
        <v>0</v>
      </c>
    </row>
    <row r="1053" s="1" customFormat="1" ht="17" customHeight="1" spans="1:3">
      <c r="A1053" s="12">
        <v>2150107</v>
      </c>
      <c r="B1053" s="12" t="s">
        <v>1480</v>
      </c>
      <c r="C1053" s="16">
        <v>0</v>
      </c>
    </row>
    <row r="1054" s="1" customFormat="1" ht="17" customHeight="1" spans="1:3">
      <c r="A1054" s="12">
        <v>2150108</v>
      </c>
      <c r="B1054" s="12" t="s">
        <v>1481</v>
      </c>
      <c r="C1054" s="16">
        <v>0</v>
      </c>
    </row>
    <row r="1055" s="1" customFormat="1" ht="17" customHeight="1" spans="1:3">
      <c r="A1055" s="12">
        <v>2150199</v>
      </c>
      <c r="B1055" s="12" t="s">
        <v>1482</v>
      </c>
      <c r="C1055" s="16">
        <v>0</v>
      </c>
    </row>
    <row r="1056" s="1" customFormat="1" ht="17" customHeight="1" spans="1:3">
      <c r="A1056" s="12">
        <v>21502</v>
      </c>
      <c r="B1056" s="15" t="s">
        <v>1483</v>
      </c>
      <c r="C1056" s="14">
        <f>SUM(C1057:C1071)</f>
        <v>2</v>
      </c>
    </row>
    <row r="1057" s="1" customFormat="1" ht="17" customHeight="1" spans="1:3">
      <c r="A1057" s="12">
        <v>2150201</v>
      </c>
      <c r="B1057" s="12" t="s">
        <v>682</v>
      </c>
      <c r="C1057" s="16">
        <v>0</v>
      </c>
    </row>
    <row r="1058" s="1" customFormat="1" ht="17" customHeight="1" spans="1:3">
      <c r="A1058" s="12">
        <v>2150202</v>
      </c>
      <c r="B1058" s="12" t="s">
        <v>683</v>
      </c>
      <c r="C1058" s="16">
        <v>0</v>
      </c>
    </row>
    <row r="1059" s="1" customFormat="1" ht="17" customHeight="1" spans="1:3">
      <c r="A1059" s="12">
        <v>2150203</v>
      </c>
      <c r="B1059" s="12" t="s">
        <v>684</v>
      </c>
      <c r="C1059" s="16">
        <v>0</v>
      </c>
    </row>
    <row r="1060" s="1" customFormat="1" ht="17" customHeight="1" spans="1:3">
      <c r="A1060" s="12">
        <v>2150204</v>
      </c>
      <c r="B1060" s="12" t="s">
        <v>1484</v>
      </c>
      <c r="C1060" s="16">
        <v>0</v>
      </c>
    </row>
    <row r="1061" s="1" customFormat="1" ht="17" customHeight="1" spans="1:3">
      <c r="A1061" s="12">
        <v>2150205</v>
      </c>
      <c r="B1061" s="12" t="s">
        <v>1485</v>
      </c>
      <c r="C1061" s="16">
        <v>0</v>
      </c>
    </row>
    <row r="1062" s="1" customFormat="1" ht="17" customHeight="1" spans="1:3">
      <c r="A1062" s="12">
        <v>2150206</v>
      </c>
      <c r="B1062" s="12" t="s">
        <v>1486</v>
      </c>
      <c r="C1062" s="16">
        <v>0</v>
      </c>
    </row>
    <row r="1063" s="1" customFormat="1" ht="17" customHeight="1" spans="1:3">
      <c r="A1063" s="12">
        <v>2150207</v>
      </c>
      <c r="B1063" s="12" t="s">
        <v>1487</v>
      </c>
      <c r="C1063" s="16">
        <v>0</v>
      </c>
    </row>
    <row r="1064" s="1" customFormat="1" ht="17" customHeight="1" spans="1:3">
      <c r="A1064" s="12">
        <v>2150208</v>
      </c>
      <c r="B1064" s="12" t="s">
        <v>1488</v>
      </c>
      <c r="C1064" s="16">
        <v>0</v>
      </c>
    </row>
    <row r="1065" s="1" customFormat="1" ht="17" customHeight="1" spans="1:3">
      <c r="A1065" s="12">
        <v>2150209</v>
      </c>
      <c r="B1065" s="12" t="s">
        <v>1489</v>
      </c>
      <c r="C1065" s="16">
        <v>0</v>
      </c>
    </row>
    <row r="1066" s="1" customFormat="1" ht="17" customHeight="1" spans="1:3">
      <c r="A1066" s="12">
        <v>2150210</v>
      </c>
      <c r="B1066" s="12" t="s">
        <v>1490</v>
      </c>
      <c r="C1066" s="16">
        <v>0</v>
      </c>
    </row>
    <row r="1067" s="1" customFormat="1" ht="17" customHeight="1" spans="1:3">
      <c r="A1067" s="12">
        <v>2150212</v>
      </c>
      <c r="B1067" s="12" t="s">
        <v>1491</v>
      </c>
      <c r="C1067" s="16">
        <v>0</v>
      </c>
    </row>
    <row r="1068" s="1" customFormat="1" ht="17" customHeight="1" spans="1:3">
      <c r="A1068" s="12">
        <v>2150213</v>
      </c>
      <c r="B1068" s="12" t="s">
        <v>1492</v>
      </c>
      <c r="C1068" s="16">
        <v>0</v>
      </c>
    </row>
    <row r="1069" s="1" customFormat="1" ht="17" customHeight="1" spans="1:3">
      <c r="A1069" s="12">
        <v>2150214</v>
      </c>
      <c r="B1069" s="12" t="s">
        <v>1493</v>
      </c>
      <c r="C1069" s="16">
        <v>0</v>
      </c>
    </row>
    <row r="1070" s="1" customFormat="1" ht="17" customHeight="1" spans="1:3">
      <c r="A1070" s="12">
        <v>2150215</v>
      </c>
      <c r="B1070" s="12" t="s">
        <v>1494</v>
      </c>
      <c r="C1070" s="16">
        <v>0</v>
      </c>
    </row>
    <row r="1071" s="1" customFormat="1" ht="17" customHeight="1" spans="1:3">
      <c r="A1071" s="12">
        <v>2150299</v>
      </c>
      <c r="B1071" s="12" t="s">
        <v>1495</v>
      </c>
      <c r="C1071" s="16">
        <v>2</v>
      </c>
    </row>
    <row r="1072" s="1" customFormat="1" ht="17" customHeight="1" spans="1:3">
      <c r="A1072" s="12">
        <v>21503</v>
      </c>
      <c r="B1072" s="15" t="s">
        <v>1496</v>
      </c>
      <c r="C1072" s="14">
        <f>SUM(C1073:C1076)</f>
        <v>0</v>
      </c>
    </row>
    <row r="1073" s="1" customFormat="1" ht="17" customHeight="1" spans="1:3">
      <c r="A1073" s="12">
        <v>2150301</v>
      </c>
      <c r="B1073" s="12" t="s">
        <v>682</v>
      </c>
      <c r="C1073" s="16">
        <v>0</v>
      </c>
    </row>
    <row r="1074" s="1" customFormat="1" ht="17" customHeight="1" spans="1:3">
      <c r="A1074" s="12">
        <v>2150302</v>
      </c>
      <c r="B1074" s="12" t="s">
        <v>683</v>
      </c>
      <c r="C1074" s="16">
        <v>0</v>
      </c>
    </row>
    <row r="1075" s="1" customFormat="1" ht="17" customHeight="1" spans="1:3">
      <c r="A1075" s="12">
        <v>2150303</v>
      </c>
      <c r="B1075" s="12" t="s">
        <v>684</v>
      </c>
      <c r="C1075" s="16">
        <v>0</v>
      </c>
    </row>
    <row r="1076" s="1" customFormat="1" ht="17" customHeight="1" spans="1:3">
      <c r="A1076" s="12">
        <v>2150399</v>
      </c>
      <c r="B1076" s="12" t="s">
        <v>1497</v>
      </c>
      <c r="C1076" s="16">
        <v>0</v>
      </c>
    </row>
    <row r="1077" s="1" customFormat="1" ht="17" customHeight="1" spans="1:3">
      <c r="A1077" s="12">
        <v>21505</v>
      </c>
      <c r="B1077" s="15" t="s">
        <v>1498</v>
      </c>
      <c r="C1077" s="14">
        <f>SUM(C1078:C1090)</f>
        <v>411</v>
      </c>
    </row>
    <row r="1078" s="1" customFormat="1" ht="17" customHeight="1" spans="1:3">
      <c r="A1078" s="12">
        <v>2150501</v>
      </c>
      <c r="B1078" s="12" t="s">
        <v>682</v>
      </c>
      <c r="C1078" s="16">
        <v>229</v>
      </c>
    </row>
    <row r="1079" s="1" customFormat="1" ht="17" customHeight="1" spans="1:3">
      <c r="A1079" s="12">
        <v>2150502</v>
      </c>
      <c r="B1079" s="12" t="s">
        <v>683</v>
      </c>
      <c r="C1079" s="16">
        <v>16</v>
      </c>
    </row>
    <row r="1080" s="1" customFormat="1" ht="17" customHeight="1" spans="1:3">
      <c r="A1080" s="12">
        <v>2150503</v>
      </c>
      <c r="B1080" s="12" t="s">
        <v>684</v>
      </c>
      <c r="C1080" s="16">
        <v>0</v>
      </c>
    </row>
    <row r="1081" s="1" customFormat="1" ht="17" customHeight="1" spans="1:3">
      <c r="A1081" s="12">
        <v>2150505</v>
      </c>
      <c r="B1081" s="12" t="s">
        <v>1499</v>
      </c>
      <c r="C1081" s="16">
        <v>0</v>
      </c>
    </row>
    <row r="1082" s="1" customFormat="1" ht="17" customHeight="1" spans="1:3">
      <c r="A1082" s="12">
        <v>2150506</v>
      </c>
      <c r="B1082" s="12" t="s">
        <v>1500</v>
      </c>
      <c r="C1082" s="16">
        <v>0</v>
      </c>
    </row>
    <row r="1083" s="1" customFormat="1" ht="17" customHeight="1" spans="1:3">
      <c r="A1083" s="12">
        <v>2150507</v>
      </c>
      <c r="B1083" s="12" t="s">
        <v>1501</v>
      </c>
      <c r="C1083" s="16">
        <v>0</v>
      </c>
    </row>
    <row r="1084" s="1" customFormat="1" ht="17" customHeight="1" spans="1:3">
      <c r="A1084" s="12">
        <v>2150508</v>
      </c>
      <c r="B1084" s="12" t="s">
        <v>1502</v>
      </c>
      <c r="C1084" s="16">
        <v>0</v>
      </c>
    </row>
    <row r="1085" s="1" customFormat="1" ht="17" customHeight="1" spans="1:3">
      <c r="A1085" s="12">
        <v>2150509</v>
      </c>
      <c r="B1085" s="12" t="s">
        <v>1503</v>
      </c>
      <c r="C1085" s="16">
        <v>0</v>
      </c>
    </row>
    <row r="1086" s="1" customFormat="1" ht="17" customHeight="1" spans="1:3">
      <c r="A1086" s="12">
        <v>2150510</v>
      </c>
      <c r="B1086" s="12" t="s">
        <v>1504</v>
      </c>
      <c r="C1086" s="16">
        <v>0</v>
      </c>
    </row>
    <row r="1087" s="1" customFormat="1" ht="17" customHeight="1" spans="1:3">
      <c r="A1087" s="12">
        <v>2150511</v>
      </c>
      <c r="B1087" s="12" t="s">
        <v>1505</v>
      </c>
      <c r="C1087" s="16">
        <v>0</v>
      </c>
    </row>
    <row r="1088" s="1" customFormat="1" ht="17" customHeight="1" spans="1:3">
      <c r="A1088" s="12">
        <v>2150513</v>
      </c>
      <c r="B1088" s="12" t="s">
        <v>1450</v>
      </c>
      <c r="C1088" s="16">
        <v>0</v>
      </c>
    </row>
    <row r="1089" s="1" customFormat="1" ht="17" customHeight="1" spans="1:3">
      <c r="A1089" s="12">
        <v>2150515</v>
      </c>
      <c r="B1089" s="12" t="s">
        <v>1506</v>
      </c>
      <c r="C1089" s="16">
        <v>0</v>
      </c>
    </row>
    <row r="1090" s="1" customFormat="1" ht="17" customHeight="1" spans="1:3">
      <c r="A1090" s="12">
        <v>2150599</v>
      </c>
      <c r="B1090" s="12" t="s">
        <v>1507</v>
      </c>
      <c r="C1090" s="16">
        <v>166</v>
      </c>
    </row>
    <row r="1091" s="1" customFormat="1" ht="17" customHeight="1" spans="1:3">
      <c r="A1091" s="12">
        <v>21507</v>
      </c>
      <c r="B1091" s="15" t="s">
        <v>1508</v>
      </c>
      <c r="C1091" s="14">
        <f>SUM(C1092:C1097)</f>
        <v>181</v>
      </c>
    </row>
    <row r="1092" s="1" customFormat="1" ht="17" customHeight="1" spans="1:3">
      <c r="A1092" s="12">
        <v>2150701</v>
      </c>
      <c r="B1092" s="12" t="s">
        <v>682</v>
      </c>
      <c r="C1092" s="16">
        <v>59</v>
      </c>
    </row>
    <row r="1093" s="1" customFormat="1" ht="17" customHeight="1" spans="1:3">
      <c r="A1093" s="12">
        <v>2150702</v>
      </c>
      <c r="B1093" s="12" t="s">
        <v>683</v>
      </c>
      <c r="C1093" s="16">
        <v>32</v>
      </c>
    </row>
    <row r="1094" s="1" customFormat="1" ht="17" customHeight="1" spans="1:3">
      <c r="A1094" s="12">
        <v>2150703</v>
      </c>
      <c r="B1094" s="12" t="s">
        <v>684</v>
      </c>
      <c r="C1094" s="16">
        <v>0</v>
      </c>
    </row>
    <row r="1095" s="1" customFormat="1" ht="17" customHeight="1" spans="1:3">
      <c r="A1095" s="12">
        <v>2150704</v>
      </c>
      <c r="B1095" s="12" t="s">
        <v>1509</v>
      </c>
      <c r="C1095" s="16">
        <v>0</v>
      </c>
    </row>
    <row r="1096" s="1" customFormat="1" ht="17" customHeight="1" spans="1:3">
      <c r="A1096" s="12">
        <v>2150705</v>
      </c>
      <c r="B1096" s="12" t="s">
        <v>1510</v>
      </c>
      <c r="C1096" s="16">
        <v>0</v>
      </c>
    </row>
    <row r="1097" s="1" customFormat="1" ht="17" customHeight="1" spans="1:3">
      <c r="A1097" s="12">
        <v>2150799</v>
      </c>
      <c r="B1097" s="12" t="s">
        <v>1511</v>
      </c>
      <c r="C1097" s="16">
        <v>90</v>
      </c>
    </row>
    <row r="1098" s="1" customFormat="1" ht="17" customHeight="1" spans="1:3">
      <c r="A1098" s="12">
        <v>21508</v>
      </c>
      <c r="B1098" s="15" t="s">
        <v>1512</v>
      </c>
      <c r="C1098" s="14">
        <f>SUM(C1099:C1104)</f>
        <v>3202</v>
      </c>
    </row>
    <row r="1099" s="1" customFormat="1" ht="17" customHeight="1" spans="1:3">
      <c r="A1099" s="12">
        <v>2150801</v>
      </c>
      <c r="B1099" s="12" t="s">
        <v>682</v>
      </c>
      <c r="C1099" s="16">
        <v>0</v>
      </c>
    </row>
    <row r="1100" s="1" customFormat="1" ht="17" customHeight="1" spans="1:3">
      <c r="A1100" s="12">
        <v>2150802</v>
      </c>
      <c r="B1100" s="12" t="s">
        <v>683</v>
      </c>
      <c r="C1100" s="16">
        <v>0</v>
      </c>
    </row>
    <row r="1101" s="1" customFormat="1" ht="17" customHeight="1" spans="1:3">
      <c r="A1101" s="12">
        <v>2150803</v>
      </c>
      <c r="B1101" s="12" t="s">
        <v>684</v>
      </c>
      <c r="C1101" s="16">
        <v>0</v>
      </c>
    </row>
    <row r="1102" s="1" customFormat="1" ht="17" customHeight="1" spans="1:3">
      <c r="A1102" s="12">
        <v>2150804</v>
      </c>
      <c r="B1102" s="12" t="s">
        <v>1513</v>
      </c>
      <c r="C1102" s="16">
        <v>0</v>
      </c>
    </row>
    <row r="1103" s="1" customFormat="1" ht="17" customHeight="1" spans="1:3">
      <c r="A1103" s="12">
        <v>2150805</v>
      </c>
      <c r="B1103" s="12" t="s">
        <v>1514</v>
      </c>
      <c r="C1103" s="16">
        <v>769</v>
      </c>
    </row>
    <row r="1104" s="1" customFormat="1" ht="17" customHeight="1" spans="1:3">
      <c r="A1104" s="12">
        <v>2150899</v>
      </c>
      <c r="B1104" s="12" t="s">
        <v>1515</v>
      </c>
      <c r="C1104" s="16">
        <v>2433</v>
      </c>
    </row>
    <row r="1105" s="1" customFormat="1" ht="17" customHeight="1" spans="1:3">
      <c r="A1105" s="12">
        <v>21599</v>
      </c>
      <c r="B1105" s="15" t="s">
        <v>1516</v>
      </c>
      <c r="C1105" s="14">
        <f>SUM(C1106:C1110)</f>
        <v>473</v>
      </c>
    </row>
    <row r="1106" s="1" customFormat="1" ht="17" customHeight="1" spans="1:3">
      <c r="A1106" s="12">
        <v>2159901</v>
      </c>
      <c r="B1106" s="12" t="s">
        <v>1517</v>
      </c>
      <c r="C1106" s="16">
        <v>0</v>
      </c>
    </row>
    <row r="1107" s="1" customFormat="1" ht="17" customHeight="1" spans="1:3">
      <c r="A1107" s="12">
        <v>2159904</v>
      </c>
      <c r="B1107" s="12" t="s">
        <v>1518</v>
      </c>
      <c r="C1107" s="16">
        <v>473</v>
      </c>
    </row>
    <row r="1108" s="1" customFormat="1" ht="17" customHeight="1" spans="1:3">
      <c r="A1108" s="12">
        <v>2159905</v>
      </c>
      <c r="B1108" s="12" t="s">
        <v>1519</v>
      </c>
      <c r="C1108" s="16">
        <v>0</v>
      </c>
    </row>
    <row r="1109" s="1" customFormat="1" ht="17" customHeight="1" spans="1:3">
      <c r="A1109" s="12">
        <v>2159906</v>
      </c>
      <c r="B1109" s="12" t="s">
        <v>1520</v>
      </c>
      <c r="C1109" s="16">
        <v>0</v>
      </c>
    </row>
    <row r="1110" s="1" customFormat="1" ht="17" customHeight="1" spans="1:3">
      <c r="A1110" s="12">
        <v>2159999</v>
      </c>
      <c r="B1110" s="12" t="s">
        <v>1521</v>
      </c>
      <c r="C1110" s="16">
        <v>0</v>
      </c>
    </row>
    <row r="1111" s="1" customFormat="1" ht="17" customHeight="1" spans="1:3">
      <c r="A1111" s="12">
        <v>216</v>
      </c>
      <c r="B1111" s="15" t="s">
        <v>1522</v>
      </c>
      <c r="C1111" s="14">
        <f>SUM(C1112,C1122,C1128)</f>
        <v>1258</v>
      </c>
    </row>
    <row r="1112" s="1" customFormat="1" ht="17" customHeight="1" spans="1:3">
      <c r="A1112" s="12">
        <v>21602</v>
      </c>
      <c r="B1112" s="15" t="s">
        <v>1523</v>
      </c>
      <c r="C1112" s="14">
        <f>SUM(C1113:C1121)</f>
        <v>1242</v>
      </c>
    </row>
    <row r="1113" s="1" customFormat="1" ht="17" customHeight="1" spans="1:3">
      <c r="A1113" s="12">
        <v>2160201</v>
      </c>
      <c r="B1113" s="12" t="s">
        <v>682</v>
      </c>
      <c r="C1113" s="16">
        <v>545</v>
      </c>
    </row>
    <row r="1114" s="1" customFormat="1" ht="17" customHeight="1" spans="1:3">
      <c r="A1114" s="12">
        <v>2160202</v>
      </c>
      <c r="B1114" s="12" t="s">
        <v>683</v>
      </c>
      <c r="C1114" s="16">
        <v>15</v>
      </c>
    </row>
    <row r="1115" s="1" customFormat="1" ht="17" customHeight="1" spans="1:3">
      <c r="A1115" s="12">
        <v>2160203</v>
      </c>
      <c r="B1115" s="12" t="s">
        <v>684</v>
      </c>
      <c r="C1115" s="16">
        <v>0</v>
      </c>
    </row>
    <row r="1116" s="1" customFormat="1" ht="17" customHeight="1" spans="1:3">
      <c r="A1116" s="12">
        <v>2160216</v>
      </c>
      <c r="B1116" s="12" t="s">
        <v>1524</v>
      </c>
      <c r="C1116" s="16">
        <v>0</v>
      </c>
    </row>
    <row r="1117" s="1" customFormat="1" ht="17" customHeight="1" spans="1:3">
      <c r="A1117" s="12">
        <v>2160217</v>
      </c>
      <c r="B1117" s="12" t="s">
        <v>1525</v>
      </c>
      <c r="C1117" s="16">
        <v>0</v>
      </c>
    </row>
    <row r="1118" s="1" customFormat="1" ht="17" customHeight="1" spans="1:3">
      <c r="A1118" s="12">
        <v>2160218</v>
      </c>
      <c r="B1118" s="12" t="s">
        <v>1526</v>
      </c>
      <c r="C1118" s="16">
        <v>0</v>
      </c>
    </row>
    <row r="1119" s="1" customFormat="1" ht="17" customHeight="1" spans="1:3">
      <c r="A1119" s="12">
        <v>2160219</v>
      </c>
      <c r="B1119" s="12" t="s">
        <v>1527</v>
      </c>
      <c r="C1119" s="16">
        <v>0</v>
      </c>
    </row>
    <row r="1120" s="1" customFormat="1" ht="17" customHeight="1" spans="1:3">
      <c r="A1120" s="12">
        <v>2160250</v>
      </c>
      <c r="B1120" s="12" t="s">
        <v>691</v>
      </c>
      <c r="C1120" s="16">
        <v>194</v>
      </c>
    </row>
    <row r="1121" s="1" customFormat="1" ht="17" customHeight="1" spans="1:3">
      <c r="A1121" s="12">
        <v>2160299</v>
      </c>
      <c r="B1121" s="12" t="s">
        <v>1528</v>
      </c>
      <c r="C1121" s="16">
        <v>488</v>
      </c>
    </row>
    <row r="1122" s="1" customFormat="1" ht="17" customHeight="1" spans="1:3">
      <c r="A1122" s="12">
        <v>21606</v>
      </c>
      <c r="B1122" s="15" t="s">
        <v>1529</v>
      </c>
      <c r="C1122" s="14">
        <f>SUM(C1123:C1127)</f>
        <v>16</v>
      </c>
    </row>
    <row r="1123" s="1" customFormat="1" ht="17" customHeight="1" spans="1:3">
      <c r="A1123" s="12">
        <v>2160601</v>
      </c>
      <c r="B1123" s="12" t="s">
        <v>682</v>
      </c>
      <c r="C1123" s="16">
        <v>0</v>
      </c>
    </row>
    <row r="1124" s="1" customFormat="1" ht="17" customHeight="1" spans="1:3">
      <c r="A1124" s="12">
        <v>2160602</v>
      </c>
      <c r="B1124" s="12" t="s">
        <v>683</v>
      </c>
      <c r="C1124" s="16">
        <v>0</v>
      </c>
    </row>
    <row r="1125" s="1" customFormat="1" ht="17" customHeight="1" spans="1:3">
      <c r="A1125" s="12">
        <v>2160603</v>
      </c>
      <c r="B1125" s="12" t="s">
        <v>684</v>
      </c>
      <c r="C1125" s="16">
        <v>0</v>
      </c>
    </row>
    <row r="1126" s="1" customFormat="1" ht="17" customHeight="1" spans="1:3">
      <c r="A1126" s="12">
        <v>2160607</v>
      </c>
      <c r="B1126" s="12" t="s">
        <v>1530</v>
      </c>
      <c r="C1126" s="16">
        <v>0</v>
      </c>
    </row>
    <row r="1127" s="1" customFormat="1" ht="17" customHeight="1" spans="1:3">
      <c r="A1127" s="12">
        <v>2160699</v>
      </c>
      <c r="B1127" s="12" t="s">
        <v>1531</v>
      </c>
      <c r="C1127" s="16">
        <v>16</v>
      </c>
    </row>
    <row r="1128" s="1" customFormat="1" ht="17" customHeight="1" spans="1:3">
      <c r="A1128" s="12">
        <v>21699</v>
      </c>
      <c r="B1128" s="15" t="s">
        <v>1532</v>
      </c>
      <c r="C1128" s="14">
        <f>SUM(C1129:C1130)</f>
        <v>0</v>
      </c>
    </row>
    <row r="1129" s="1" customFormat="1" ht="17" customHeight="1" spans="1:3">
      <c r="A1129" s="12">
        <v>2169901</v>
      </c>
      <c r="B1129" s="12" t="s">
        <v>1533</v>
      </c>
      <c r="C1129" s="16">
        <v>0</v>
      </c>
    </row>
    <row r="1130" s="1" customFormat="1" ht="17" customHeight="1" spans="1:3">
      <c r="A1130" s="12">
        <v>2169999</v>
      </c>
      <c r="B1130" s="12" t="s">
        <v>1534</v>
      </c>
      <c r="C1130" s="16">
        <v>0</v>
      </c>
    </row>
    <row r="1131" s="1" customFormat="1" ht="17" customHeight="1" spans="1:3">
      <c r="A1131" s="12">
        <v>217</v>
      </c>
      <c r="B1131" s="15" t="s">
        <v>1535</v>
      </c>
      <c r="C1131" s="14">
        <f>SUM(C1132,C1139,C1149,C1155,C1158)</f>
        <v>75</v>
      </c>
    </row>
    <row r="1132" s="1" customFormat="1" ht="17" customHeight="1" spans="1:3">
      <c r="A1132" s="12">
        <v>21701</v>
      </c>
      <c r="B1132" s="15" t="s">
        <v>1536</v>
      </c>
      <c r="C1132" s="14">
        <f>SUM(C1133:C1138)</f>
        <v>75</v>
      </c>
    </row>
    <row r="1133" s="1" customFormat="1" ht="17" customHeight="1" spans="1:3">
      <c r="A1133" s="12">
        <v>2170101</v>
      </c>
      <c r="B1133" s="12" t="s">
        <v>682</v>
      </c>
      <c r="C1133" s="16">
        <v>0</v>
      </c>
    </row>
    <row r="1134" s="1" customFormat="1" ht="17" customHeight="1" spans="1:3">
      <c r="A1134" s="12">
        <v>2170102</v>
      </c>
      <c r="B1134" s="12" t="s">
        <v>683</v>
      </c>
      <c r="C1134" s="16">
        <v>0</v>
      </c>
    </row>
    <row r="1135" s="1" customFormat="1" ht="17" customHeight="1" spans="1:3">
      <c r="A1135" s="12">
        <v>2170103</v>
      </c>
      <c r="B1135" s="12" t="s">
        <v>684</v>
      </c>
      <c r="C1135" s="16">
        <v>0</v>
      </c>
    </row>
    <row r="1136" s="1" customFormat="1" ht="17" customHeight="1" spans="1:3">
      <c r="A1136" s="12">
        <v>2170104</v>
      </c>
      <c r="B1136" s="12" t="s">
        <v>1537</v>
      </c>
      <c r="C1136" s="16">
        <v>0</v>
      </c>
    </row>
    <row r="1137" s="1" customFormat="1" ht="17" customHeight="1" spans="1:3">
      <c r="A1137" s="12">
        <v>2170150</v>
      </c>
      <c r="B1137" s="12" t="s">
        <v>691</v>
      </c>
      <c r="C1137" s="16">
        <v>0</v>
      </c>
    </row>
    <row r="1138" s="1" customFormat="1" ht="17" customHeight="1" spans="1:3">
      <c r="A1138" s="12">
        <v>2170199</v>
      </c>
      <c r="B1138" s="12" t="s">
        <v>1538</v>
      </c>
      <c r="C1138" s="16">
        <v>75</v>
      </c>
    </row>
    <row r="1139" s="1" customFormat="1" ht="17" customHeight="1" spans="1:3">
      <c r="A1139" s="12">
        <v>21702</v>
      </c>
      <c r="B1139" s="15" t="s">
        <v>1539</v>
      </c>
      <c r="C1139" s="14">
        <f>SUM(C1140:C1148)</f>
        <v>0</v>
      </c>
    </row>
    <row r="1140" s="1" customFormat="1" ht="17" customHeight="1" spans="1:3">
      <c r="A1140" s="12">
        <v>2170201</v>
      </c>
      <c r="B1140" s="12" t="s">
        <v>1540</v>
      </c>
      <c r="C1140" s="16">
        <v>0</v>
      </c>
    </row>
    <row r="1141" s="1" customFormat="1" ht="17" customHeight="1" spans="1:3">
      <c r="A1141" s="12">
        <v>2170202</v>
      </c>
      <c r="B1141" s="12" t="s">
        <v>1541</v>
      </c>
      <c r="C1141" s="16">
        <v>0</v>
      </c>
    </row>
    <row r="1142" s="1" customFormat="1" ht="17" customHeight="1" spans="1:3">
      <c r="A1142" s="12">
        <v>2170203</v>
      </c>
      <c r="B1142" s="12" t="s">
        <v>1542</v>
      </c>
      <c r="C1142" s="16">
        <v>0</v>
      </c>
    </row>
    <row r="1143" s="1" customFormat="1" ht="17" customHeight="1" spans="1:3">
      <c r="A1143" s="12">
        <v>2170204</v>
      </c>
      <c r="B1143" s="12" t="s">
        <v>1543</v>
      </c>
      <c r="C1143" s="16">
        <v>0</v>
      </c>
    </row>
    <row r="1144" s="1" customFormat="1" ht="17" customHeight="1" spans="1:3">
      <c r="A1144" s="12">
        <v>2170205</v>
      </c>
      <c r="B1144" s="12" t="s">
        <v>1544</v>
      </c>
      <c r="C1144" s="16">
        <v>0</v>
      </c>
    </row>
    <row r="1145" s="1" customFormat="1" ht="17" customHeight="1" spans="1:3">
      <c r="A1145" s="12">
        <v>2170206</v>
      </c>
      <c r="B1145" s="12" t="s">
        <v>1545</v>
      </c>
      <c r="C1145" s="16">
        <v>0</v>
      </c>
    </row>
    <row r="1146" s="1" customFormat="1" ht="17" customHeight="1" spans="1:3">
      <c r="A1146" s="12">
        <v>2170207</v>
      </c>
      <c r="B1146" s="12" t="s">
        <v>1546</v>
      </c>
      <c r="C1146" s="16">
        <v>0</v>
      </c>
    </row>
    <row r="1147" s="1" customFormat="1" ht="17" customHeight="1" spans="1:3">
      <c r="A1147" s="12">
        <v>2170208</v>
      </c>
      <c r="B1147" s="12" t="s">
        <v>1547</v>
      </c>
      <c r="C1147" s="16">
        <v>0</v>
      </c>
    </row>
    <row r="1148" s="1" customFormat="1" ht="17" customHeight="1" spans="1:3">
      <c r="A1148" s="12">
        <v>2170299</v>
      </c>
      <c r="B1148" s="12" t="s">
        <v>1548</v>
      </c>
      <c r="C1148" s="16">
        <v>0</v>
      </c>
    </row>
    <row r="1149" s="1" customFormat="1" ht="17" customHeight="1" spans="1:3">
      <c r="A1149" s="12">
        <v>21703</v>
      </c>
      <c r="B1149" s="15" t="s">
        <v>1549</v>
      </c>
      <c r="C1149" s="14">
        <f>SUM(C1150:C1154)</f>
        <v>0</v>
      </c>
    </row>
    <row r="1150" s="1" customFormat="1" ht="17" customHeight="1" spans="1:3">
      <c r="A1150" s="12">
        <v>2170301</v>
      </c>
      <c r="B1150" s="12" t="s">
        <v>1550</v>
      </c>
      <c r="C1150" s="16">
        <v>0</v>
      </c>
    </row>
    <row r="1151" s="1" customFormat="1" ht="17" customHeight="1" spans="1:3">
      <c r="A1151" s="12">
        <v>2170302</v>
      </c>
      <c r="B1151" s="12" t="s">
        <v>1551</v>
      </c>
      <c r="C1151" s="16">
        <v>0</v>
      </c>
    </row>
    <row r="1152" s="1" customFormat="1" ht="17" customHeight="1" spans="1:3">
      <c r="A1152" s="12">
        <v>2170303</v>
      </c>
      <c r="B1152" s="12" t="s">
        <v>1552</v>
      </c>
      <c r="C1152" s="16">
        <v>0</v>
      </c>
    </row>
    <row r="1153" s="1" customFormat="1" ht="17" customHeight="1" spans="1:3">
      <c r="A1153" s="12">
        <v>2170304</v>
      </c>
      <c r="B1153" s="12" t="s">
        <v>1553</v>
      </c>
      <c r="C1153" s="16">
        <v>0</v>
      </c>
    </row>
    <row r="1154" s="1" customFormat="1" ht="17" customHeight="1" spans="1:3">
      <c r="A1154" s="12">
        <v>2170399</v>
      </c>
      <c r="B1154" s="12" t="s">
        <v>1554</v>
      </c>
      <c r="C1154" s="16">
        <v>0</v>
      </c>
    </row>
    <row r="1155" s="1" customFormat="1" ht="17" customHeight="1" spans="1:3">
      <c r="A1155" s="12">
        <v>21704</v>
      </c>
      <c r="B1155" s="15" t="s">
        <v>1555</v>
      </c>
      <c r="C1155" s="14">
        <f>SUM(C1156:C1157)</f>
        <v>0</v>
      </c>
    </row>
    <row r="1156" s="1" customFormat="1" ht="17" customHeight="1" spans="1:3">
      <c r="A1156" s="12">
        <v>2170401</v>
      </c>
      <c r="B1156" s="12" t="s">
        <v>1556</v>
      </c>
      <c r="C1156" s="16">
        <v>0</v>
      </c>
    </row>
    <row r="1157" s="1" customFormat="1" ht="17" customHeight="1" spans="1:3">
      <c r="A1157" s="12">
        <v>2170499</v>
      </c>
      <c r="B1157" s="12" t="s">
        <v>1557</v>
      </c>
      <c r="C1157" s="16">
        <v>0</v>
      </c>
    </row>
    <row r="1158" s="1" customFormat="1" ht="17" customHeight="1" spans="1:3">
      <c r="A1158" s="12">
        <v>21799</v>
      </c>
      <c r="B1158" s="15" t="s">
        <v>1558</v>
      </c>
      <c r="C1158" s="14">
        <f>C1159</f>
        <v>0</v>
      </c>
    </row>
    <row r="1159" s="1" customFormat="1" ht="17" customHeight="1" spans="1:3">
      <c r="A1159" s="12">
        <v>2179901</v>
      </c>
      <c r="B1159" s="12" t="s">
        <v>1559</v>
      </c>
      <c r="C1159" s="16">
        <v>0</v>
      </c>
    </row>
    <row r="1160" s="1" customFormat="1" ht="17" customHeight="1" spans="1:3">
      <c r="A1160" s="12">
        <v>219</v>
      </c>
      <c r="B1160" s="15" t="s">
        <v>1560</v>
      </c>
      <c r="C1160" s="14">
        <f>SUM(C1161:C1169)</f>
        <v>17</v>
      </c>
    </row>
    <row r="1161" s="1" customFormat="1" ht="17" customHeight="1" spans="1:3">
      <c r="A1161" s="12">
        <v>21901</v>
      </c>
      <c r="B1161" s="15" t="s">
        <v>1561</v>
      </c>
      <c r="C1161" s="16">
        <v>0</v>
      </c>
    </row>
    <row r="1162" s="1" customFormat="1" ht="17" customHeight="1" spans="1:3">
      <c r="A1162" s="12">
        <v>21902</v>
      </c>
      <c r="B1162" s="15" t="s">
        <v>1562</v>
      </c>
      <c r="C1162" s="16">
        <v>17</v>
      </c>
    </row>
    <row r="1163" s="1" customFormat="1" ht="17" customHeight="1" spans="1:3">
      <c r="A1163" s="12">
        <v>21903</v>
      </c>
      <c r="B1163" s="15" t="s">
        <v>1563</v>
      </c>
      <c r="C1163" s="16">
        <v>0</v>
      </c>
    </row>
    <row r="1164" s="1" customFormat="1" ht="17" customHeight="1" spans="1:3">
      <c r="A1164" s="12">
        <v>21904</v>
      </c>
      <c r="B1164" s="15" t="s">
        <v>1564</v>
      </c>
      <c r="C1164" s="16">
        <v>0</v>
      </c>
    </row>
    <row r="1165" s="1" customFormat="1" ht="17" customHeight="1" spans="1:3">
      <c r="A1165" s="12">
        <v>21905</v>
      </c>
      <c r="B1165" s="15" t="s">
        <v>1565</v>
      </c>
      <c r="C1165" s="16">
        <v>0</v>
      </c>
    </row>
    <row r="1166" s="1" customFormat="1" ht="17" customHeight="1" spans="1:3">
      <c r="A1166" s="12">
        <v>21906</v>
      </c>
      <c r="B1166" s="15" t="s">
        <v>1318</v>
      </c>
      <c r="C1166" s="16">
        <v>0</v>
      </c>
    </row>
    <row r="1167" s="1" customFormat="1" ht="17" customHeight="1" spans="1:3">
      <c r="A1167" s="12">
        <v>21907</v>
      </c>
      <c r="B1167" s="15" t="s">
        <v>1566</v>
      </c>
      <c r="C1167" s="16">
        <v>0</v>
      </c>
    </row>
    <row r="1168" s="1" customFormat="1" ht="17" customHeight="1" spans="1:3">
      <c r="A1168" s="12">
        <v>21908</v>
      </c>
      <c r="B1168" s="15" t="s">
        <v>1567</v>
      </c>
      <c r="C1168" s="16">
        <v>0</v>
      </c>
    </row>
    <row r="1169" s="1" customFormat="1" ht="17" customHeight="1" spans="1:3">
      <c r="A1169" s="12">
        <v>21999</v>
      </c>
      <c r="B1169" s="15" t="s">
        <v>1568</v>
      </c>
      <c r="C1169" s="16">
        <v>0</v>
      </c>
    </row>
    <row r="1170" s="1" customFormat="1" ht="17" customHeight="1" spans="1:3">
      <c r="A1170" s="12">
        <v>220</v>
      </c>
      <c r="B1170" s="15" t="s">
        <v>1569</v>
      </c>
      <c r="C1170" s="14">
        <f>SUM(C1171,C1190,C1209,C1218,C1233)</f>
        <v>4732</v>
      </c>
    </row>
    <row r="1171" s="1" customFormat="1" ht="17" customHeight="1" spans="1:3">
      <c r="A1171" s="12">
        <v>22001</v>
      </c>
      <c r="B1171" s="15" t="s">
        <v>1570</v>
      </c>
      <c r="C1171" s="14">
        <f>SUM(C1172:C1189)</f>
        <v>4237</v>
      </c>
    </row>
    <row r="1172" s="1" customFormat="1" ht="17" customHeight="1" spans="1:3">
      <c r="A1172" s="12">
        <v>2200101</v>
      </c>
      <c r="B1172" s="12" t="s">
        <v>682</v>
      </c>
      <c r="C1172" s="16">
        <v>1030</v>
      </c>
    </row>
    <row r="1173" s="1" customFormat="1" ht="17" customHeight="1" spans="1:3">
      <c r="A1173" s="12">
        <v>2200102</v>
      </c>
      <c r="B1173" s="12" t="s">
        <v>683</v>
      </c>
      <c r="C1173" s="16">
        <v>966</v>
      </c>
    </row>
    <row r="1174" s="1" customFormat="1" ht="17" customHeight="1" spans="1:3">
      <c r="A1174" s="12">
        <v>2200103</v>
      </c>
      <c r="B1174" s="12" t="s">
        <v>684</v>
      </c>
      <c r="C1174" s="16">
        <v>0</v>
      </c>
    </row>
    <row r="1175" s="1" customFormat="1" ht="17" customHeight="1" spans="1:3">
      <c r="A1175" s="12">
        <v>2200104</v>
      </c>
      <c r="B1175" s="12" t="s">
        <v>1571</v>
      </c>
      <c r="C1175" s="16">
        <v>48</v>
      </c>
    </row>
    <row r="1176" s="1" customFormat="1" ht="17" customHeight="1" spans="1:3">
      <c r="A1176" s="12">
        <v>2200105</v>
      </c>
      <c r="B1176" s="12" t="s">
        <v>1572</v>
      </c>
      <c r="C1176" s="16">
        <v>231</v>
      </c>
    </row>
    <row r="1177" s="1" customFormat="1" ht="17" customHeight="1" spans="1:3">
      <c r="A1177" s="12">
        <v>2200106</v>
      </c>
      <c r="B1177" s="12" t="s">
        <v>1573</v>
      </c>
      <c r="C1177" s="16">
        <v>56</v>
      </c>
    </row>
    <row r="1178" s="1" customFormat="1" ht="17" customHeight="1" spans="1:3">
      <c r="A1178" s="12">
        <v>2200107</v>
      </c>
      <c r="B1178" s="12" t="s">
        <v>1574</v>
      </c>
      <c r="C1178" s="16">
        <v>0</v>
      </c>
    </row>
    <row r="1179" s="1" customFormat="1" ht="17" customHeight="1" spans="1:3">
      <c r="A1179" s="12">
        <v>2200108</v>
      </c>
      <c r="B1179" s="12" t="s">
        <v>1575</v>
      </c>
      <c r="C1179" s="16">
        <v>0</v>
      </c>
    </row>
    <row r="1180" s="1" customFormat="1" ht="17" customHeight="1" spans="1:3">
      <c r="A1180" s="12">
        <v>2200109</v>
      </c>
      <c r="B1180" s="12" t="s">
        <v>1576</v>
      </c>
      <c r="C1180" s="16">
        <v>0</v>
      </c>
    </row>
    <row r="1181" s="1" customFormat="1" ht="17" customHeight="1" spans="1:3">
      <c r="A1181" s="12">
        <v>2200110</v>
      </c>
      <c r="B1181" s="12" t="s">
        <v>1577</v>
      </c>
      <c r="C1181" s="16">
        <v>1348</v>
      </c>
    </row>
    <row r="1182" s="1" customFormat="1" ht="17" customHeight="1" spans="1:3">
      <c r="A1182" s="12">
        <v>2200112</v>
      </c>
      <c r="B1182" s="12" t="s">
        <v>1578</v>
      </c>
      <c r="C1182" s="16">
        <v>328</v>
      </c>
    </row>
    <row r="1183" s="1" customFormat="1" ht="17" customHeight="1" spans="1:3">
      <c r="A1183" s="12">
        <v>2200113</v>
      </c>
      <c r="B1183" s="12" t="s">
        <v>1579</v>
      </c>
      <c r="C1183" s="16">
        <v>0</v>
      </c>
    </row>
    <row r="1184" s="1" customFormat="1" ht="17" customHeight="1" spans="1:3">
      <c r="A1184" s="12">
        <v>2200114</v>
      </c>
      <c r="B1184" s="12" t="s">
        <v>1580</v>
      </c>
      <c r="C1184" s="16">
        <v>138</v>
      </c>
    </row>
    <row r="1185" s="1" customFormat="1" ht="17" customHeight="1" spans="1:3">
      <c r="A1185" s="12">
        <v>2200115</v>
      </c>
      <c r="B1185" s="12" t="s">
        <v>1581</v>
      </c>
      <c r="C1185" s="16">
        <v>0</v>
      </c>
    </row>
    <row r="1186" s="1" customFormat="1" ht="17" customHeight="1" spans="1:3">
      <c r="A1186" s="12">
        <v>2200116</v>
      </c>
      <c r="B1186" s="12" t="s">
        <v>1582</v>
      </c>
      <c r="C1186" s="16">
        <v>0</v>
      </c>
    </row>
    <row r="1187" s="1" customFormat="1" ht="17" customHeight="1" spans="1:3">
      <c r="A1187" s="12">
        <v>2200119</v>
      </c>
      <c r="B1187" s="12" t="s">
        <v>1583</v>
      </c>
      <c r="C1187" s="16">
        <v>0</v>
      </c>
    </row>
    <row r="1188" s="1" customFormat="1" ht="17" customHeight="1" spans="1:3">
      <c r="A1188" s="12">
        <v>2200150</v>
      </c>
      <c r="B1188" s="12" t="s">
        <v>691</v>
      </c>
      <c r="C1188" s="16">
        <v>0</v>
      </c>
    </row>
    <row r="1189" s="1" customFormat="1" ht="17" customHeight="1" spans="1:3">
      <c r="A1189" s="12">
        <v>2200199</v>
      </c>
      <c r="B1189" s="12" t="s">
        <v>1584</v>
      </c>
      <c r="C1189" s="16">
        <v>92</v>
      </c>
    </row>
    <row r="1190" s="1" customFormat="1" ht="17" customHeight="1" spans="1:3">
      <c r="A1190" s="12">
        <v>22002</v>
      </c>
      <c r="B1190" s="15" t="s">
        <v>1585</v>
      </c>
      <c r="C1190" s="14">
        <f>SUM(C1191:C1208)</f>
        <v>0</v>
      </c>
    </row>
    <row r="1191" s="1" customFormat="1" ht="17" customHeight="1" spans="1:3">
      <c r="A1191" s="12">
        <v>2200201</v>
      </c>
      <c r="B1191" s="12" t="s">
        <v>682</v>
      </c>
      <c r="C1191" s="16">
        <v>0</v>
      </c>
    </row>
    <row r="1192" s="1" customFormat="1" ht="17" customHeight="1" spans="1:3">
      <c r="A1192" s="12">
        <v>2200202</v>
      </c>
      <c r="B1192" s="12" t="s">
        <v>683</v>
      </c>
      <c r="C1192" s="16">
        <v>0</v>
      </c>
    </row>
    <row r="1193" s="1" customFormat="1" ht="17" customHeight="1" spans="1:3">
      <c r="A1193" s="12">
        <v>2200203</v>
      </c>
      <c r="B1193" s="12" t="s">
        <v>684</v>
      </c>
      <c r="C1193" s="16">
        <v>0</v>
      </c>
    </row>
    <row r="1194" s="1" customFormat="1" ht="17" customHeight="1" spans="1:3">
      <c r="A1194" s="12">
        <v>2200204</v>
      </c>
      <c r="B1194" s="12" t="s">
        <v>1586</v>
      </c>
      <c r="C1194" s="16">
        <v>0</v>
      </c>
    </row>
    <row r="1195" s="1" customFormat="1" ht="17" customHeight="1" spans="1:3">
      <c r="A1195" s="12">
        <v>2200205</v>
      </c>
      <c r="B1195" s="12" t="s">
        <v>1587</v>
      </c>
      <c r="C1195" s="16">
        <v>0</v>
      </c>
    </row>
    <row r="1196" s="1" customFormat="1" ht="17" customHeight="1" spans="1:3">
      <c r="A1196" s="12">
        <v>2200206</v>
      </c>
      <c r="B1196" s="12" t="s">
        <v>1588</v>
      </c>
      <c r="C1196" s="16">
        <v>0</v>
      </c>
    </row>
    <row r="1197" s="1" customFormat="1" ht="17" customHeight="1" spans="1:3">
      <c r="A1197" s="12">
        <v>2200207</v>
      </c>
      <c r="B1197" s="12" t="s">
        <v>1589</v>
      </c>
      <c r="C1197" s="16">
        <v>0</v>
      </c>
    </row>
    <row r="1198" s="1" customFormat="1" ht="17" customHeight="1" spans="1:3">
      <c r="A1198" s="12">
        <v>2200208</v>
      </c>
      <c r="B1198" s="12" t="s">
        <v>1590</v>
      </c>
      <c r="C1198" s="16">
        <v>0</v>
      </c>
    </row>
    <row r="1199" s="1" customFormat="1" ht="17" customHeight="1" spans="1:3">
      <c r="A1199" s="12">
        <v>2200209</v>
      </c>
      <c r="B1199" s="12" t="s">
        <v>1591</v>
      </c>
      <c r="C1199" s="16">
        <v>0</v>
      </c>
    </row>
    <row r="1200" s="1" customFormat="1" ht="17" customHeight="1" spans="1:3">
      <c r="A1200" s="12">
        <v>2200210</v>
      </c>
      <c r="B1200" s="12" t="s">
        <v>1592</v>
      </c>
      <c r="C1200" s="16">
        <v>0</v>
      </c>
    </row>
    <row r="1201" s="1" customFormat="1" ht="17" customHeight="1" spans="1:3">
      <c r="A1201" s="12">
        <v>2200211</v>
      </c>
      <c r="B1201" s="12" t="s">
        <v>1593</v>
      </c>
      <c r="C1201" s="16">
        <v>0</v>
      </c>
    </row>
    <row r="1202" s="1" customFormat="1" ht="17" customHeight="1" spans="1:3">
      <c r="A1202" s="12">
        <v>2200212</v>
      </c>
      <c r="B1202" s="12" t="s">
        <v>1594</v>
      </c>
      <c r="C1202" s="16">
        <v>0</v>
      </c>
    </row>
    <row r="1203" s="1" customFormat="1" ht="17" customHeight="1" spans="1:3">
      <c r="A1203" s="12">
        <v>2200213</v>
      </c>
      <c r="B1203" s="12" t="s">
        <v>1595</v>
      </c>
      <c r="C1203" s="16">
        <v>0</v>
      </c>
    </row>
    <row r="1204" s="1" customFormat="1" ht="17" customHeight="1" spans="1:3">
      <c r="A1204" s="12">
        <v>2200215</v>
      </c>
      <c r="B1204" s="12" t="s">
        <v>1596</v>
      </c>
      <c r="C1204" s="16">
        <v>0</v>
      </c>
    </row>
    <row r="1205" s="1" customFormat="1" ht="17" customHeight="1" spans="1:3">
      <c r="A1205" s="12">
        <v>2200217</v>
      </c>
      <c r="B1205" s="12" t="s">
        <v>1597</v>
      </c>
      <c r="C1205" s="16">
        <v>0</v>
      </c>
    </row>
    <row r="1206" s="1" customFormat="1" ht="17" customHeight="1" spans="1:3">
      <c r="A1206" s="12">
        <v>2200218</v>
      </c>
      <c r="B1206" s="12" t="s">
        <v>1598</v>
      </c>
      <c r="C1206" s="16">
        <v>0</v>
      </c>
    </row>
    <row r="1207" s="1" customFormat="1" ht="17" customHeight="1" spans="1:3">
      <c r="A1207" s="12">
        <v>2200250</v>
      </c>
      <c r="B1207" s="12" t="s">
        <v>691</v>
      </c>
      <c r="C1207" s="16">
        <v>0</v>
      </c>
    </row>
    <row r="1208" s="1" customFormat="1" ht="17" customHeight="1" spans="1:3">
      <c r="A1208" s="12">
        <v>2200299</v>
      </c>
      <c r="B1208" s="12" t="s">
        <v>1599</v>
      </c>
      <c r="C1208" s="16">
        <v>0</v>
      </c>
    </row>
    <row r="1209" s="1" customFormat="1" ht="17" customHeight="1" spans="1:3">
      <c r="A1209" s="12">
        <v>22003</v>
      </c>
      <c r="B1209" s="15" t="s">
        <v>1600</v>
      </c>
      <c r="C1209" s="14">
        <f>SUM(C1210:C1217)</f>
        <v>118</v>
      </c>
    </row>
    <row r="1210" s="1" customFormat="1" ht="17" customHeight="1" spans="1:3">
      <c r="A1210" s="12">
        <v>2200301</v>
      </c>
      <c r="B1210" s="12" t="s">
        <v>682</v>
      </c>
      <c r="C1210" s="16">
        <v>0</v>
      </c>
    </row>
    <row r="1211" s="1" customFormat="1" ht="17" customHeight="1" spans="1:3">
      <c r="A1211" s="12">
        <v>2200302</v>
      </c>
      <c r="B1211" s="12" t="s">
        <v>683</v>
      </c>
      <c r="C1211" s="16">
        <v>0</v>
      </c>
    </row>
    <row r="1212" s="1" customFormat="1" ht="17" customHeight="1" spans="1:3">
      <c r="A1212" s="12">
        <v>2200303</v>
      </c>
      <c r="B1212" s="12" t="s">
        <v>684</v>
      </c>
      <c r="C1212" s="16">
        <v>0</v>
      </c>
    </row>
    <row r="1213" s="1" customFormat="1" ht="17" customHeight="1" spans="1:3">
      <c r="A1213" s="12">
        <v>2200304</v>
      </c>
      <c r="B1213" s="12" t="s">
        <v>1601</v>
      </c>
      <c r="C1213" s="16">
        <v>118</v>
      </c>
    </row>
    <row r="1214" s="1" customFormat="1" ht="17" customHeight="1" spans="1:3">
      <c r="A1214" s="12">
        <v>2200305</v>
      </c>
      <c r="B1214" s="12" t="s">
        <v>1602</v>
      </c>
      <c r="C1214" s="16">
        <v>0</v>
      </c>
    </row>
    <row r="1215" s="1" customFormat="1" ht="17" customHeight="1" spans="1:3">
      <c r="A1215" s="12">
        <v>2200306</v>
      </c>
      <c r="B1215" s="12" t="s">
        <v>1603</v>
      </c>
      <c r="C1215" s="16">
        <v>0</v>
      </c>
    </row>
    <row r="1216" s="1" customFormat="1" ht="17" customHeight="1" spans="1:3">
      <c r="A1216" s="12">
        <v>2200350</v>
      </c>
      <c r="B1216" s="12" t="s">
        <v>691</v>
      </c>
      <c r="C1216" s="16">
        <v>0</v>
      </c>
    </row>
    <row r="1217" s="1" customFormat="1" ht="17" customHeight="1" spans="1:3">
      <c r="A1217" s="12">
        <v>2200399</v>
      </c>
      <c r="B1217" s="12" t="s">
        <v>1604</v>
      </c>
      <c r="C1217" s="16">
        <v>0</v>
      </c>
    </row>
    <row r="1218" s="1" customFormat="1" ht="17" customHeight="1" spans="1:3">
      <c r="A1218" s="12">
        <v>22005</v>
      </c>
      <c r="B1218" s="15" t="s">
        <v>1605</v>
      </c>
      <c r="C1218" s="14">
        <f>SUM(C1219:C1232)</f>
        <v>377</v>
      </c>
    </row>
    <row r="1219" s="1" customFormat="1" ht="17" customHeight="1" spans="1:3">
      <c r="A1219" s="12">
        <v>2200501</v>
      </c>
      <c r="B1219" s="12" t="s">
        <v>682</v>
      </c>
      <c r="C1219" s="16">
        <v>0</v>
      </c>
    </row>
    <row r="1220" s="1" customFormat="1" ht="17" customHeight="1" spans="1:3">
      <c r="A1220" s="12">
        <v>2200502</v>
      </c>
      <c r="B1220" s="12" t="s">
        <v>683</v>
      </c>
      <c r="C1220" s="16">
        <v>40</v>
      </c>
    </row>
    <row r="1221" s="1" customFormat="1" ht="17" customHeight="1" spans="1:3">
      <c r="A1221" s="12">
        <v>2200503</v>
      </c>
      <c r="B1221" s="12" t="s">
        <v>684</v>
      </c>
      <c r="C1221" s="16">
        <v>0</v>
      </c>
    </row>
    <row r="1222" s="1" customFormat="1" ht="17" customHeight="1" spans="1:3">
      <c r="A1222" s="12">
        <v>2200504</v>
      </c>
      <c r="B1222" s="12" t="s">
        <v>1606</v>
      </c>
      <c r="C1222" s="16">
        <v>0</v>
      </c>
    </row>
    <row r="1223" s="1" customFormat="1" ht="17" customHeight="1" spans="1:3">
      <c r="A1223" s="12">
        <v>2200506</v>
      </c>
      <c r="B1223" s="12" t="s">
        <v>1607</v>
      </c>
      <c r="C1223" s="16">
        <v>0</v>
      </c>
    </row>
    <row r="1224" s="1" customFormat="1" ht="17" customHeight="1" spans="1:3">
      <c r="A1224" s="12">
        <v>2200507</v>
      </c>
      <c r="B1224" s="12" t="s">
        <v>1608</v>
      </c>
      <c r="C1224" s="16">
        <v>0</v>
      </c>
    </row>
    <row r="1225" s="1" customFormat="1" ht="17" customHeight="1" spans="1:3">
      <c r="A1225" s="12">
        <v>2200508</v>
      </c>
      <c r="B1225" s="12" t="s">
        <v>1609</v>
      </c>
      <c r="C1225" s="16">
        <v>0</v>
      </c>
    </row>
    <row r="1226" s="1" customFormat="1" ht="17" customHeight="1" spans="1:3">
      <c r="A1226" s="12">
        <v>2200509</v>
      </c>
      <c r="B1226" s="12" t="s">
        <v>1610</v>
      </c>
      <c r="C1226" s="16">
        <v>15</v>
      </c>
    </row>
    <row r="1227" s="1" customFormat="1" ht="17" customHeight="1" spans="1:3">
      <c r="A1227" s="12">
        <v>2200510</v>
      </c>
      <c r="B1227" s="12" t="s">
        <v>1611</v>
      </c>
      <c r="C1227" s="16">
        <v>0</v>
      </c>
    </row>
    <row r="1228" s="1" customFormat="1" ht="17" customHeight="1" spans="1:3">
      <c r="A1228" s="12">
        <v>2200511</v>
      </c>
      <c r="B1228" s="12" t="s">
        <v>1612</v>
      </c>
      <c r="C1228" s="16">
        <v>282</v>
      </c>
    </row>
    <row r="1229" s="1" customFormat="1" ht="17" customHeight="1" spans="1:3">
      <c r="A1229" s="12">
        <v>2200512</v>
      </c>
      <c r="B1229" s="12" t="s">
        <v>1613</v>
      </c>
      <c r="C1229" s="16">
        <v>0</v>
      </c>
    </row>
    <row r="1230" s="1" customFormat="1" ht="17" customHeight="1" spans="1:3">
      <c r="A1230" s="12">
        <v>2200513</v>
      </c>
      <c r="B1230" s="12" t="s">
        <v>1614</v>
      </c>
      <c r="C1230" s="16">
        <v>0</v>
      </c>
    </row>
    <row r="1231" s="1" customFormat="1" ht="17" customHeight="1" spans="1:3">
      <c r="A1231" s="12">
        <v>2200514</v>
      </c>
      <c r="B1231" s="12" t="s">
        <v>1615</v>
      </c>
      <c r="C1231" s="16">
        <v>0</v>
      </c>
    </row>
    <row r="1232" s="1" customFormat="1" ht="17" customHeight="1" spans="1:3">
      <c r="A1232" s="12">
        <v>2200599</v>
      </c>
      <c r="B1232" s="12" t="s">
        <v>1616</v>
      </c>
      <c r="C1232" s="16">
        <v>40</v>
      </c>
    </row>
    <row r="1233" s="1" customFormat="1" ht="17" customHeight="1" spans="1:3">
      <c r="A1233" s="12">
        <v>22099</v>
      </c>
      <c r="B1233" s="15" t="s">
        <v>1617</v>
      </c>
      <c r="C1233" s="14">
        <f>C1234</f>
        <v>0</v>
      </c>
    </row>
    <row r="1234" s="1" customFormat="1" ht="17" customHeight="1" spans="1:3">
      <c r="A1234" s="12">
        <v>2209901</v>
      </c>
      <c r="B1234" s="12" t="s">
        <v>1618</v>
      </c>
      <c r="C1234" s="16">
        <v>0</v>
      </c>
    </row>
    <row r="1235" s="1" customFormat="1" ht="17" customHeight="1" spans="1:3">
      <c r="A1235" s="12">
        <v>221</v>
      </c>
      <c r="B1235" s="15" t="s">
        <v>1619</v>
      </c>
      <c r="C1235" s="14">
        <f>SUM(C1236,C1245,C1249)</f>
        <v>13386</v>
      </c>
    </row>
    <row r="1236" s="1" customFormat="1" ht="17" customHeight="1" spans="1:3">
      <c r="A1236" s="12">
        <v>22101</v>
      </c>
      <c r="B1236" s="15" t="s">
        <v>1620</v>
      </c>
      <c r="C1236" s="14">
        <f>SUM(C1237:C1244)</f>
        <v>5750</v>
      </c>
    </row>
    <row r="1237" s="1" customFormat="1" ht="17" customHeight="1" spans="1:3">
      <c r="A1237" s="12">
        <v>2210101</v>
      </c>
      <c r="B1237" s="12" t="s">
        <v>1621</v>
      </c>
      <c r="C1237" s="16">
        <v>40</v>
      </c>
    </row>
    <row r="1238" s="1" customFormat="1" ht="17" customHeight="1" spans="1:3">
      <c r="A1238" s="12">
        <v>2210102</v>
      </c>
      <c r="B1238" s="12" t="s">
        <v>1622</v>
      </c>
      <c r="C1238" s="16">
        <v>0</v>
      </c>
    </row>
    <row r="1239" s="1" customFormat="1" ht="17" customHeight="1" spans="1:3">
      <c r="A1239" s="12">
        <v>2210103</v>
      </c>
      <c r="B1239" s="12" t="s">
        <v>1623</v>
      </c>
      <c r="C1239" s="16">
        <v>4484</v>
      </c>
    </row>
    <row r="1240" s="1" customFormat="1" ht="17" customHeight="1" spans="1:3">
      <c r="A1240" s="12">
        <v>2210104</v>
      </c>
      <c r="B1240" s="12" t="s">
        <v>1624</v>
      </c>
      <c r="C1240" s="16">
        <v>0</v>
      </c>
    </row>
    <row r="1241" s="1" customFormat="1" ht="17" customHeight="1" spans="1:3">
      <c r="A1241" s="12">
        <v>2210105</v>
      </c>
      <c r="B1241" s="12" t="s">
        <v>1625</v>
      </c>
      <c r="C1241" s="16">
        <v>1194</v>
      </c>
    </row>
    <row r="1242" s="1" customFormat="1" ht="17" customHeight="1" spans="1:3">
      <c r="A1242" s="12">
        <v>2210106</v>
      </c>
      <c r="B1242" s="12" t="s">
        <v>1626</v>
      </c>
      <c r="C1242" s="16">
        <v>0</v>
      </c>
    </row>
    <row r="1243" s="1" customFormat="1" ht="17" customHeight="1" spans="1:3">
      <c r="A1243" s="12">
        <v>2210107</v>
      </c>
      <c r="B1243" s="12" t="s">
        <v>1627</v>
      </c>
      <c r="C1243" s="16">
        <v>0</v>
      </c>
    </row>
    <row r="1244" s="1" customFormat="1" ht="17" customHeight="1" spans="1:3">
      <c r="A1244" s="12">
        <v>2210199</v>
      </c>
      <c r="B1244" s="12" t="s">
        <v>1628</v>
      </c>
      <c r="C1244" s="16">
        <v>32</v>
      </c>
    </row>
    <row r="1245" s="1" customFormat="1" ht="17" customHeight="1" spans="1:3">
      <c r="A1245" s="12">
        <v>22102</v>
      </c>
      <c r="B1245" s="15" t="s">
        <v>1629</v>
      </c>
      <c r="C1245" s="14">
        <f>SUM(C1246:C1248)</f>
        <v>7636</v>
      </c>
    </row>
    <row r="1246" s="1" customFormat="1" ht="17" customHeight="1" spans="1:3">
      <c r="A1246" s="12">
        <v>2210201</v>
      </c>
      <c r="B1246" s="12" t="s">
        <v>1630</v>
      </c>
      <c r="C1246" s="16">
        <v>6050</v>
      </c>
    </row>
    <row r="1247" s="1" customFormat="1" ht="17" customHeight="1" spans="1:3">
      <c r="A1247" s="12">
        <v>2210202</v>
      </c>
      <c r="B1247" s="12" t="s">
        <v>1631</v>
      </c>
      <c r="C1247" s="16">
        <v>1586</v>
      </c>
    </row>
    <row r="1248" s="1" customFormat="1" ht="17" customHeight="1" spans="1:3">
      <c r="A1248" s="12">
        <v>2210203</v>
      </c>
      <c r="B1248" s="12" t="s">
        <v>1632</v>
      </c>
      <c r="C1248" s="16">
        <v>0</v>
      </c>
    </row>
    <row r="1249" s="1" customFormat="1" ht="17" customHeight="1" spans="1:3">
      <c r="A1249" s="12">
        <v>22103</v>
      </c>
      <c r="B1249" s="15" t="s">
        <v>1633</v>
      </c>
      <c r="C1249" s="14">
        <f>SUM(C1250:C1252)</f>
        <v>0</v>
      </c>
    </row>
    <row r="1250" s="1" customFormat="1" ht="17" customHeight="1" spans="1:3">
      <c r="A1250" s="12">
        <v>2210301</v>
      </c>
      <c r="B1250" s="12" t="s">
        <v>1634</v>
      </c>
      <c r="C1250" s="16">
        <v>0</v>
      </c>
    </row>
    <row r="1251" s="1" customFormat="1" ht="17" customHeight="1" spans="1:3">
      <c r="A1251" s="12">
        <v>2210302</v>
      </c>
      <c r="B1251" s="12" t="s">
        <v>1635</v>
      </c>
      <c r="C1251" s="16">
        <v>0</v>
      </c>
    </row>
    <row r="1252" s="1" customFormat="1" ht="17" customHeight="1" spans="1:3">
      <c r="A1252" s="12">
        <v>2210399</v>
      </c>
      <c r="B1252" s="12" t="s">
        <v>1636</v>
      </c>
      <c r="C1252" s="16">
        <v>0</v>
      </c>
    </row>
    <row r="1253" s="1" customFormat="1" ht="17" customHeight="1" spans="1:3">
      <c r="A1253" s="12">
        <v>222</v>
      </c>
      <c r="B1253" s="15" t="s">
        <v>1637</v>
      </c>
      <c r="C1253" s="14">
        <f>SUM(C1254,C1269,C1283,C1288,C1294)</f>
        <v>1601</v>
      </c>
    </row>
    <row r="1254" s="1" customFormat="1" ht="17" customHeight="1" spans="1:3">
      <c r="A1254" s="12">
        <v>22201</v>
      </c>
      <c r="B1254" s="15" t="s">
        <v>1638</v>
      </c>
      <c r="C1254" s="14">
        <f>SUM(C1255:C1268)</f>
        <v>1039</v>
      </c>
    </row>
    <row r="1255" s="1" customFormat="1" ht="17" customHeight="1" spans="1:3">
      <c r="A1255" s="12">
        <v>2220101</v>
      </c>
      <c r="B1255" s="12" t="s">
        <v>682</v>
      </c>
      <c r="C1255" s="16">
        <v>51</v>
      </c>
    </row>
    <row r="1256" s="1" customFormat="1" ht="17" customHeight="1" spans="1:3">
      <c r="A1256" s="12">
        <v>2220102</v>
      </c>
      <c r="B1256" s="12" t="s">
        <v>683</v>
      </c>
      <c r="C1256" s="16">
        <v>0</v>
      </c>
    </row>
    <row r="1257" s="1" customFormat="1" ht="17" customHeight="1" spans="1:3">
      <c r="A1257" s="12">
        <v>2220103</v>
      </c>
      <c r="B1257" s="12" t="s">
        <v>684</v>
      </c>
      <c r="C1257" s="16">
        <v>0</v>
      </c>
    </row>
    <row r="1258" s="1" customFormat="1" ht="17" customHeight="1" spans="1:3">
      <c r="A1258" s="12">
        <v>2220104</v>
      </c>
      <c r="B1258" s="12" t="s">
        <v>1639</v>
      </c>
      <c r="C1258" s="16">
        <v>0</v>
      </c>
    </row>
    <row r="1259" s="1" customFormat="1" ht="17" customHeight="1" spans="1:3">
      <c r="A1259" s="12">
        <v>2220105</v>
      </c>
      <c r="B1259" s="12" t="s">
        <v>1640</v>
      </c>
      <c r="C1259" s="16">
        <v>0</v>
      </c>
    </row>
    <row r="1260" s="1" customFormat="1" ht="17" customHeight="1" spans="1:3">
      <c r="A1260" s="12">
        <v>2220106</v>
      </c>
      <c r="B1260" s="12" t="s">
        <v>1641</v>
      </c>
      <c r="C1260" s="16">
        <v>8</v>
      </c>
    </row>
    <row r="1261" s="1" customFormat="1" ht="17" customHeight="1" spans="1:3">
      <c r="A1261" s="12">
        <v>2220107</v>
      </c>
      <c r="B1261" s="12" t="s">
        <v>1642</v>
      </c>
      <c r="C1261" s="16">
        <v>0</v>
      </c>
    </row>
    <row r="1262" s="1" customFormat="1" ht="17" customHeight="1" spans="1:3">
      <c r="A1262" s="12">
        <v>2220112</v>
      </c>
      <c r="B1262" s="12" t="s">
        <v>1643</v>
      </c>
      <c r="C1262" s="16">
        <v>0</v>
      </c>
    </row>
    <row r="1263" s="1" customFormat="1" ht="17" customHeight="1" spans="1:3">
      <c r="A1263" s="12">
        <v>2220113</v>
      </c>
      <c r="B1263" s="12" t="s">
        <v>1644</v>
      </c>
      <c r="C1263" s="16">
        <v>0</v>
      </c>
    </row>
    <row r="1264" s="1" customFormat="1" ht="17" customHeight="1" spans="1:3">
      <c r="A1264" s="12">
        <v>2220114</v>
      </c>
      <c r="B1264" s="12" t="s">
        <v>1645</v>
      </c>
      <c r="C1264" s="16">
        <v>0</v>
      </c>
    </row>
    <row r="1265" s="1" customFormat="1" ht="17" customHeight="1" spans="1:3">
      <c r="A1265" s="12">
        <v>2220115</v>
      </c>
      <c r="B1265" s="12" t="s">
        <v>1646</v>
      </c>
      <c r="C1265" s="16">
        <v>789</v>
      </c>
    </row>
    <row r="1266" s="1" customFormat="1" ht="17" customHeight="1" spans="1:3">
      <c r="A1266" s="12">
        <v>2220118</v>
      </c>
      <c r="B1266" s="12" t="s">
        <v>1647</v>
      </c>
      <c r="C1266" s="16">
        <v>0</v>
      </c>
    </row>
    <row r="1267" s="1" customFormat="1" ht="17" customHeight="1" spans="1:3">
      <c r="A1267" s="12">
        <v>2220150</v>
      </c>
      <c r="B1267" s="12" t="s">
        <v>691</v>
      </c>
      <c r="C1267" s="16">
        <v>0</v>
      </c>
    </row>
    <row r="1268" s="1" customFormat="1" ht="17" customHeight="1" spans="1:3">
      <c r="A1268" s="12">
        <v>2220199</v>
      </c>
      <c r="B1268" s="12" t="s">
        <v>1648</v>
      </c>
      <c r="C1268" s="16">
        <v>191</v>
      </c>
    </row>
    <row r="1269" s="1" customFormat="1" ht="17" customHeight="1" spans="1:3">
      <c r="A1269" s="12">
        <v>22202</v>
      </c>
      <c r="B1269" s="15" t="s">
        <v>1649</v>
      </c>
      <c r="C1269" s="14">
        <f>SUM(C1270:C1282)</f>
        <v>465</v>
      </c>
    </row>
    <row r="1270" s="1" customFormat="1" ht="17" customHeight="1" spans="1:3">
      <c r="A1270" s="12">
        <v>2220201</v>
      </c>
      <c r="B1270" s="12" t="s">
        <v>682</v>
      </c>
      <c r="C1270" s="16">
        <v>334</v>
      </c>
    </row>
    <row r="1271" s="1" customFormat="1" ht="17" customHeight="1" spans="1:3">
      <c r="A1271" s="12">
        <v>2220202</v>
      </c>
      <c r="B1271" s="12" t="s">
        <v>683</v>
      </c>
      <c r="C1271" s="16">
        <v>131</v>
      </c>
    </row>
    <row r="1272" s="1" customFormat="1" ht="17" customHeight="1" spans="1:3">
      <c r="A1272" s="12">
        <v>2220203</v>
      </c>
      <c r="B1272" s="12" t="s">
        <v>684</v>
      </c>
      <c r="C1272" s="16">
        <v>0</v>
      </c>
    </row>
    <row r="1273" s="1" customFormat="1" ht="17" customHeight="1" spans="1:3">
      <c r="A1273" s="12">
        <v>2220204</v>
      </c>
      <c r="B1273" s="12" t="s">
        <v>1650</v>
      </c>
      <c r="C1273" s="16">
        <v>0</v>
      </c>
    </row>
    <row r="1274" s="1" customFormat="1" ht="17" customHeight="1" spans="1:3">
      <c r="A1274" s="12">
        <v>2220205</v>
      </c>
      <c r="B1274" s="12" t="s">
        <v>1651</v>
      </c>
      <c r="C1274" s="16">
        <v>0</v>
      </c>
    </row>
    <row r="1275" s="1" customFormat="1" ht="17" customHeight="1" spans="1:3">
      <c r="A1275" s="12">
        <v>2220206</v>
      </c>
      <c r="B1275" s="12" t="s">
        <v>1652</v>
      </c>
      <c r="C1275" s="16">
        <v>0</v>
      </c>
    </row>
    <row r="1276" s="1" customFormat="1" ht="17" customHeight="1" spans="1:3">
      <c r="A1276" s="12">
        <v>2220207</v>
      </c>
      <c r="B1276" s="12" t="s">
        <v>1653</v>
      </c>
      <c r="C1276" s="16">
        <v>0</v>
      </c>
    </row>
    <row r="1277" s="1" customFormat="1" ht="17" customHeight="1" spans="1:3">
      <c r="A1277" s="12">
        <v>2220209</v>
      </c>
      <c r="B1277" s="12" t="s">
        <v>1654</v>
      </c>
      <c r="C1277" s="16">
        <v>0</v>
      </c>
    </row>
    <row r="1278" s="1" customFormat="1" ht="17" customHeight="1" spans="1:3">
      <c r="A1278" s="12">
        <v>2220210</v>
      </c>
      <c r="B1278" s="12" t="s">
        <v>1655</v>
      </c>
      <c r="C1278" s="16">
        <v>0</v>
      </c>
    </row>
    <row r="1279" s="1" customFormat="1" ht="17" customHeight="1" spans="1:3">
      <c r="A1279" s="12">
        <v>2220211</v>
      </c>
      <c r="B1279" s="12" t="s">
        <v>1656</v>
      </c>
      <c r="C1279" s="16">
        <v>0</v>
      </c>
    </row>
    <row r="1280" s="1" customFormat="1" ht="17" customHeight="1" spans="1:3">
      <c r="A1280" s="12">
        <v>2220212</v>
      </c>
      <c r="B1280" s="12" t="s">
        <v>1657</v>
      </c>
      <c r="C1280" s="16">
        <v>0</v>
      </c>
    </row>
    <row r="1281" s="1" customFormat="1" ht="17" customHeight="1" spans="1:3">
      <c r="A1281" s="12">
        <v>2220250</v>
      </c>
      <c r="B1281" s="12" t="s">
        <v>691</v>
      </c>
      <c r="C1281" s="16">
        <v>0</v>
      </c>
    </row>
    <row r="1282" s="1" customFormat="1" ht="17" customHeight="1" spans="1:3">
      <c r="A1282" s="12">
        <v>2220299</v>
      </c>
      <c r="B1282" s="12" t="s">
        <v>1658</v>
      </c>
      <c r="C1282" s="16">
        <v>0</v>
      </c>
    </row>
    <row r="1283" s="1" customFormat="1" ht="17" customHeight="1" spans="1:3">
      <c r="A1283" s="12">
        <v>22203</v>
      </c>
      <c r="B1283" s="15" t="s">
        <v>1659</v>
      </c>
      <c r="C1283" s="14">
        <f>SUM(C1284:C1287)</f>
        <v>0</v>
      </c>
    </row>
    <row r="1284" s="1" customFormat="1" ht="17" customHeight="1" spans="1:3">
      <c r="A1284" s="12">
        <v>2220301</v>
      </c>
      <c r="B1284" s="12" t="s">
        <v>1660</v>
      </c>
      <c r="C1284" s="16">
        <v>0</v>
      </c>
    </row>
    <row r="1285" s="1" customFormat="1" ht="17" customHeight="1" spans="1:3">
      <c r="A1285" s="12">
        <v>2220303</v>
      </c>
      <c r="B1285" s="12" t="s">
        <v>1661</v>
      </c>
      <c r="C1285" s="16">
        <v>0</v>
      </c>
    </row>
    <row r="1286" s="1" customFormat="1" ht="17" customHeight="1" spans="1:3">
      <c r="A1286" s="12">
        <v>2220304</v>
      </c>
      <c r="B1286" s="12" t="s">
        <v>1662</v>
      </c>
      <c r="C1286" s="16">
        <v>0</v>
      </c>
    </row>
    <row r="1287" s="1" customFormat="1" ht="17" customHeight="1" spans="1:3">
      <c r="A1287" s="12">
        <v>2220399</v>
      </c>
      <c r="B1287" s="12" t="s">
        <v>1663</v>
      </c>
      <c r="C1287" s="16">
        <v>0</v>
      </c>
    </row>
    <row r="1288" s="1" customFormat="1" ht="17" customHeight="1" spans="1:3">
      <c r="A1288" s="12">
        <v>22204</v>
      </c>
      <c r="B1288" s="15" t="s">
        <v>1664</v>
      </c>
      <c r="C1288" s="14">
        <f>SUM(C1289:C1293)</f>
        <v>97</v>
      </c>
    </row>
    <row r="1289" s="1" customFormat="1" ht="17" customHeight="1" spans="1:3">
      <c r="A1289" s="12">
        <v>2220401</v>
      </c>
      <c r="B1289" s="12" t="s">
        <v>1665</v>
      </c>
      <c r="C1289" s="16">
        <v>0</v>
      </c>
    </row>
    <row r="1290" s="1" customFormat="1" ht="17" customHeight="1" spans="1:3">
      <c r="A1290" s="12">
        <v>2220402</v>
      </c>
      <c r="B1290" s="12" t="s">
        <v>1666</v>
      </c>
      <c r="C1290" s="16">
        <v>0</v>
      </c>
    </row>
    <row r="1291" s="1" customFormat="1" ht="17" customHeight="1" spans="1:3">
      <c r="A1291" s="12">
        <v>2220403</v>
      </c>
      <c r="B1291" s="12" t="s">
        <v>1667</v>
      </c>
      <c r="C1291" s="16">
        <v>0</v>
      </c>
    </row>
    <row r="1292" s="1" customFormat="1" ht="17" customHeight="1" spans="1:3">
      <c r="A1292" s="12">
        <v>2220404</v>
      </c>
      <c r="B1292" s="12" t="s">
        <v>1668</v>
      </c>
      <c r="C1292" s="16">
        <v>0</v>
      </c>
    </row>
    <row r="1293" s="1" customFormat="1" ht="17" customHeight="1" spans="1:3">
      <c r="A1293" s="12">
        <v>2220499</v>
      </c>
      <c r="B1293" s="12" t="s">
        <v>1669</v>
      </c>
      <c r="C1293" s="16">
        <v>97</v>
      </c>
    </row>
    <row r="1294" s="1" customFormat="1" ht="17" customHeight="1" spans="1:3">
      <c r="A1294" s="12">
        <v>22205</v>
      </c>
      <c r="B1294" s="15" t="s">
        <v>1670</v>
      </c>
      <c r="C1294" s="14">
        <f>SUM(C1295:C1305)</f>
        <v>0</v>
      </c>
    </row>
    <row r="1295" s="1" customFormat="1" ht="17" customHeight="1" spans="1:3">
      <c r="A1295" s="12">
        <v>2220501</v>
      </c>
      <c r="B1295" s="12" t="s">
        <v>1671</v>
      </c>
      <c r="C1295" s="16">
        <v>0</v>
      </c>
    </row>
    <row r="1296" s="1" customFormat="1" ht="17" customHeight="1" spans="1:3">
      <c r="A1296" s="12">
        <v>2220502</v>
      </c>
      <c r="B1296" s="12" t="s">
        <v>1672</v>
      </c>
      <c r="C1296" s="16">
        <v>0</v>
      </c>
    </row>
    <row r="1297" s="1" customFormat="1" ht="17" customHeight="1" spans="1:3">
      <c r="A1297" s="12">
        <v>2220503</v>
      </c>
      <c r="B1297" s="12" t="s">
        <v>1673</v>
      </c>
      <c r="C1297" s="16">
        <v>0</v>
      </c>
    </row>
    <row r="1298" s="1" customFormat="1" ht="17" customHeight="1" spans="1:3">
      <c r="A1298" s="12">
        <v>2220504</v>
      </c>
      <c r="B1298" s="12" t="s">
        <v>1674</v>
      </c>
      <c r="C1298" s="16">
        <v>0</v>
      </c>
    </row>
    <row r="1299" s="1" customFormat="1" ht="17" customHeight="1" spans="1:3">
      <c r="A1299" s="12">
        <v>2220505</v>
      </c>
      <c r="B1299" s="12" t="s">
        <v>1675</v>
      </c>
      <c r="C1299" s="16">
        <v>0</v>
      </c>
    </row>
    <row r="1300" s="1" customFormat="1" ht="17" customHeight="1" spans="1:3">
      <c r="A1300" s="12">
        <v>2220506</v>
      </c>
      <c r="B1300" s="12" t="s">
        <v>1676</v>
      </c>
      <c r="C1300" s="16">
        <v>0</v>
      </c>
    </row>
    <row r="1301" s="1" customFormat="1" ht="17" customHeight="1" spans="1:3">
      <c r="A1301" s="12">
        <v>2220507</v>
      </c>
      <c r="B1301" s="12" t="s">
        <v>1677</v>
      </c>
      <c r="C1301" s="16">
        <v>0</v>
      </c>
    </row>
    <row r="1302" s="1" customFormat="1" ht="17" customHeight="1" spans="1:3">
      <c r="A1302" s="12">
        <v>2220508</v>
      </c>
      <c r="B1302" s="12" t="s">
        <v>1678</v>
      </c>
      <c r="C1302" s="16">
        <v>0</v>
      </c>
    </row>
    <row r="1303" s="1" customFormat="1" ht="17" customHeight="1" spans="1:3">
      <c r="A1303" s="12">
        <v>2220509</v>
      </c>
      <c r="B1303" s="12" t="s">
        <v>1679</v>
      </c>
      <c r="C1303" s="16">
        <v>0</v>
      </c>
    </row>
    <row r="1304" s="1" customFormat="1" ht="17" customHeight="1" spans="1:3">
      <c r="A1304" s="12">
        <v>2220510</v>
      </c>
      <c r="B1304" s="12" t="s">
        <v>1680</v>
      </c>
      <c r="C1304" s="16">
        <v>0</v>
      </c>
    </row>
    <row r="1305" s="1" customFormat="1" ht="17" customHeight="1" spans="1:3">
      <c r="A1305" s="12">
        <v>2220599</v>
      </c>
      <c r="B1305" s="12" t="s">
        <v>1681</v>
      </c>
      <c r="C1305" s="16">
        <v>0</v>
      </c>
    </row>
    <row r="1306" s="1" customFormat="1" ht="17" customHeight="1" spans="1:3">
      <c r="A1306" s="12">
        <v>224</v>
      </c>
      <c r="B1306" s="15" t="s">
        <v>1682</v>
      </c>
      <c r="C1306" s="14">
        <f>SUM(C1307,C1319,C1325,C1331,C1339,C1352,C1356,C1362)</f>
        <v>1714</v>
      </c>
    </row>
    <row r="1307" s="1" customFormat="1" ht="17" customHeight="1" spans="1:3">
      <c r="A1307" s="12">
        <v>22401</v>
      </c>
      <c r="B1307" s="15" t="s">
        <v>1683</v>
      </c>
      <c r="C1307" s="14">
        <f>SUM(C1308:C1318)</f>
        <v>400</v>
      </c>
    </row>
    <row r="1308" s="1" customFormat="1" ht="17" customHeight="1" spans="1:3">
      <c r="A1308" s="12">
        <v>2240101</v>
      </c>
      <c r="B1308" s="12" t="s">
        <v>682</v>
      </c>
      <c r="C1308" s="16">
        <v>181</v>
      </c>
    </row>
    <row r="1309" s="1" customFormat="1" ht="17" customHeight="1" spans="1:3">
      <c r="A1309" s="12">
        <v>2240102</v>
      </c>
      <c r="B1309" s="12" t="s">
        <v>683</v>
      </c>
      <c r="C1309" s="16">
        <v>96</v>
      </c>
    </row>
    <row r="1310" s="1" customFormat="1" ht="17" customHeight="1" spans="1:3">
      <c r="A1310" s="12">
        <v>2240103</v>
      </c>
      <c r="B1310" s="12" t="s">
        <v>684</v>
      </c>
      <c r="C1310" s="16">
        <v>0</v>
      </c>
    </row>
    <row r="1311" s="1" customFormat="1" ht="17" customHeight="1" spans="1:3">
      <c r="A1311" s="12">
        <v>2240104</v>
      </c>
      <c r="B1311" s="12" t="s">
        <v>1684</v>
      </c>
      <c r="C1311" s="16">
        <v>0</v>
      </c>
    </row>
    <row r="1312" s="1" customFormat="1" ht="17" customHeight="1" spans="1:3">
      <c r="A1312" s="12">
        <v>2240105</v>
      </c>
      <c r="B1312" s="12" t="s">
        <v>1685</v>
      </c>
      <c r="C1312" s="16">
        <v>0</v>
      </c>
    </row>
    <row r="1313" s="1" customFormat="1" ht="17" customHeight="1" spans="1:3">
      <c r="A1313" s="12">
        <v>2240106</v>
      </c>
      <c r="B1313" s="12" t="s">
        <v>1686</v>
      </c>
      <c r="C1313" s="16">
        <v>30</v>
      </c>
    </row>
    <row r="1314" s="1" customFormat="1" ht="17" customHeight="1" spans="1:3">
      <c r="A1314" s="12">
        <v>2240107</v>
      </c>
      <c r="B1314" s="12" t="s">
        <v>1687</v>
      </c>
      <c r="C1314" s="16">
        <v>0</v>
      </c>
    </row>
    <row r="1315" s="1" customFormat="1" ht="17" customHeight="1" spans="1:3">
      <c r="A1315" s="12">
        <v>2240108</v>
      </c>
      <c r="B1315" s="12" t="s">
        <v>1688</v>
      </c>
      <c r="C1315" s="16">
        <v>5</v>
      </c>
    </row>
    <row r="1316" s="1" customFormat="1" ht="17" customHeight="1" spans="1:3">
      <c r="A1316" s="12">
        <v>2240109</v>
      </c>
      <c r="B1316" s="12" t="s">
        <v>1689</v>
      </c>
      <c r="C1316" s="16">
        <v>0</v>
      </c>
    </row>
    <row r="1317" s="1" customFormat="1" ht="17" customHeight="1" spans="1:3">
      <c r="A1317" s="12">
        <v>2240150</v>
      </c>
      <c r="B1317" s="12" t="s">
        <v>691</v>
      </c>
      <c r="C1317" s="16">
        <v>0</v>
      </c>
    </row>
    <row r="1318" s="1" customFormat="1" ht="17" customHeight="1" spans="1:3">
      <c r="A1318" s="12">
        <v>2240199</v>
      </c>
      <c r="B1318" s="12" t="s">
        <v>1690</v>
      </c>
      <c r="C1318" s="16">
        <v>88</v>
      </c>
    </row>
    <row r="1319" s="1" customFormat="1" ht="17" customHeight="1" spans="1:3">
      <c r="A1319" s="12">
        <v>22402</v>
      </c>
      <c r="B1319" s="15" t="s">
        <v>1691</v>
      </c>
      <c r="C1319" s="14">
        <f>SUM(C1320:C1324)</f>
        <v>730</v>
      </c>
    </row>
    <row r="1320" s="1" customFormat="1" ht="17" customHeight="1" spans="1:3">
      <c r="A1320" s="12">
        <v>2240201</v>
      </c>
      <c r="B1320" s="12" t="s">
        <v>682</v>
      </c>
      <c r="C1320" s="16">
        <v>205</v>
      </c>
    </row>
    <row r="1321" s="1" customFormat="1" ht="17" customHeight="1" spans="1:3">
      <c r="A1321" s="12">
        <v>2240202</v>
      </c>
      <c r="B1321" s="12" t="s">
        <v>683</v>
      </c>
      <c r="C1321" s="16">
        <v>0</v>
      </c>
    </row>
    <row r="1322" s="1" customFormat="1" ht="17" customHeight="1" spans="1:3">
      <c r="A1322" s="12">
        <v>2240203</v>
      </c>
      <c r="B1322" s="12" t="s">
        <v>684</v>
      </c>
      <c r="C1322" s="16">
        <v>0</v>
      </c>
    </row>
    <row r="1323" s="1" customFormat="1" ht="17" customHeight="1" spans="1:3">
      <c r="A1323" s="12">
        <v>2240204</v>
      </c>
      <c r="B1323" s="12" t="s">
        <v>1692</v>
      </c>
      <c r="C1323" s="16">
        <v>0</v>
      </c>
    </row>
    <row r="1324" s="1" customFormat="1" ht="17" customHeight="1" spans="1:3">
      <c r="A1324" s="12">
        <v>2240299</v>
      </c>
      <c r="B1324" s="12" t="s">
        <v>1693</v>
      </c>
      <c r="C1324" s="16">
        <v>525</v>
      </c>
    </row>
    <row r="1325" s="1" customFormat="1" ht="17" customHeight="1" spans="1:3">
      <c r="A1325" s="12">
        <v>22403</v>
      </c>
      <c r="B1325" s="15" t="s">
        <v>1694</v>
      </c>
      <c r="C1325" s="14">
        <f>SUM(C1326:C1330)</f>
        <v>0</v>
      </c>
    </row>
    <row r="1326" s="1" customFormat="1" ht="17" customHeight="1" spans="1:3">
      <c r="A1326" s="12">
        <v>2240301</v>
      </c>
      <c r="B1326" s="12" t="s">
        <v>682</v>
      </c>
      <c r="C1326" s="16">
        <v>0</v>
      </c>
    </row>
    <row r="1327" s="1" customFormat="1" ht="17" customHeight="1" spans="1:3">
      <c r="A1327" s="12">
        <v>2240302</v>
      </c>
      <c r="B1327" s="12" t="s">
        <v>683</v>
      </c>
      <c r="C1327" s="16">
        <v>0</v>
      </c>
    </row>
    <row r="1328" s="1" customFormat="1" ht="17" customHeight="1" spans="1:3">
      <c r="A1328" s="12">
        <v>2240303</v>
      </c>
      <c r="B1328" s="12" t="s">
        <v>684</v>
      </c>
      <c r="C1328" s="16">
        <v>0</v>
      </c>
    </row>
    <row r="1329" s="1" customFormat="1" ht="17" customHeight="1" spans="1:3">
      <c r="A1329" s="12">
        <v>2240304</v>
      </c>
      <c r="B1329" s="12" t="s">
        <v>1695</v>
      </c>
      <c r="C1329" s="16">
        <v>0</v>
      </c>
    </row>
    <row r="1330" s="1" customFormat="1" ht="17" customHeight="1" spans="1:3">
      <c r="A1330" s="12">
        <v>2240399</v>
      </c>
      <c r="B1330" s="12" t="s">
        <v>1696</v>
      </c>
      <c r="C1330" s="16">
        <v>0</v>
      </c>
    </row>
    <row r="1331" s="1" customFormat="1" ht="17" customHeight="1" spans="1:3">
      <c r="A1331" s="12">
        <v>22404</v>
      </c>
      <c r="B1331" s="15" t="s">
        <v>1697</v>
      </c>
      <c r="C1331" s="14">
        <f>SUM(C1332:C1338)</f>
        <v>0</v>
      </c>
    </row>
    <row r="1332" s="1" customFormat="1" ht="17" customHeight="1" spans="1:3">
      <c r="A1332" s="12">
        <v>2240401</v>
      </c>
      <c r="B1332" s="12" t="s">
        <v>682</v>
      </c>
      <c r="C1332" s="16">
        <v>0</v>
      </c>
    </row>
    <row r="1333" s="1" customFormat="1" ht="17" customHeight="1" spans="1:3">
      <c r="A1333" s="12">
        <v>2240402</v>
      </c>
      <c r="B1333" s="12" t="s">
        <v>683</v>
      </c>
      <c r="C1333" s="16">
        <v>0</v>
      </c>
    </row>
    <row r="1334" s="1" customFormat="1" ht="17" customHeight="1" spans="1:3">
      <c r="A1334" s="12">
        <v>2240403</v>
      </c>
      <c r="B1334" s="12" t="s">
        <v>684</v>
      </c>
      <c r="C1334" s="16">
        <v>0</v>
      </c>
    </row>
    <row r="1335" s="1" customFormat="1" ht="17" customHeight="1" spans="1:3">
      <c r="A1335" s="12">
        <v>2240404</v>
      </c>
      <c r="B1335" s="12" t="s">
        <v>1698</v>
      </c>
      <c r="C1335" s="16">
        <v>0</v>
      </c>
    </row>
    <row r="1336" s="1" customFormat="1" ht="17" customHeight="1" spans="1:3">
      <c r="A1336" s="12">
        <v>2240405</v>
      </c>
      <c r="B1336" s="12" t="s">
        <v>1699</v>
      </c>
      <c r="C1336" s="16">
        <v>0</v>
      </c>
    </row>
    <row r="1337" s="1" customFormat="1" ht="17" customHeight="1" spans="1:3">
      <c r="A1337" s="12">
        <v>2240450</v>
      </c>
      <c r="B1337" s="12" t="s">
        <v>691</v>
      </c>
      <c r="C1337" s="16">
        <v>0</v>
      </c>
    </row>
    <row r="1338" s="1" customFormat="1" ht="17" customHeight="1" spans="1:3">
      <c r="A1338" s="12">
        <v>2240499</v>
      </c>
      <c r="B1338" s="12" t="s">
        <v>1700</v>
      </c>
      <c r="C1338" s="16">
        <v>0</v>
      </c>
    </row>
    <row r="1339" s="1" customFormat="1" ht="17" customHeight="1" spans="1:3">
      <c r="A1339" s="12">
        <v>22405</v>
      </c>
      <c r="B1339" s="15" t="s">
        <v>1701</v>
      </c>
      <c r="C1339" s="14">
        <f>SUM(C1340:C1351)</f>
        <v>0</v>
      </c>
    </row>
    <row r="1340" s="1" customFormat="1" ht="17" customHeight="1" spans="1:3">
      <c r="A1340" s="12">
        <v>2240501</v>
      </c>
      <c r="B1340" s="12" t="s">
        <v>682</v>
      </c>
      <c r="C1340" s="16">
        <v>0</v>
      </c>
    </row>
    <row r="1341" s="1" customFormat="1" ht="17" customHeight="1" spans="1:3">
      <c r="A1341" s="12">
        <v>2240502</v>
      </c>
      <c r="B1341" s="12" t="s">
        <v>683</v>
      </c>
      <c r="C1341" s="16">
        <v>0</v>
      </c>
    </row>
    <row r="1342" s="1" customFormat="1" ht="17" customHeight="1" spans="1:3">
      <c r="A1342" s="12">
        <v>2240503</v>
      </c>
      <c r="B1342" s="12" t="s">
        <v>684</v>
      </c>
      <c r="C1342" s="16">
        <v>0</v>
      </c>
    </row>
    <row r="1343" s="1" customFormat="1" ht="17" customHeight="1" spans="1:3">
      <c r="A1343" s="12">
        <v>2240504</v>
      </c>
      <c r="B1343" s="12" t="s">
        <v>1702</v>
      </c>
      <c r="C1343" s="16">
        <v>0</v>
      </c>
    </row>
    <row r="1344" s="1" customFormat="1" ht="17" customHeight="1" spans="1:3">
      <c r="A1344" s="12">
        <v>2240505</v>
      </c>
      <c r="B1344" s="12" t="s">
        <v>1703</v>
      </c>
      <c r="C1344" s="16">
        <v>0</v>
      </c>
    </row>
    <row r="1345" s="1" customFormat="1" ht="17" customHeight="1" spans="1:3">
      <c r="A1345" s="12">
        <v>2240506</v>
      </c>
      <c r="B1345" s="12" t="s">
        <v>1704</v>
      </c>
      <c r="C1345" s="16">
        <v>0</v>
      </c>
    </row>
    <row r="1346" s="1" customFormat="1" ht="17" customHeight="1" spans="1:3">
      <c r="A1346" s="12">
        <v>2240507</v>
      </c>
      <c r="B1346" s="12" t="s">
        <v>1705</v>
      </c>
      <c r="C1346" s="16">
        <v>0</v>
      </c>
    </row>
    <row r="1347" s="1" customFormat="1" ht="17" customHeight="1" spans="1:3">
      <c r="A1347" s="12">
        <v>2240508</v>
      </c>
      <c r="B1347" s="12" t="s">
        <v>1706</v>
      </c>
      <c r="C1347" s="16">
        <v>0</v>
      </c>
    </row>
    <row r="1348" s="1" customFormat="1" ht="17" customHeight="1" spans="1:3">
      <c r="A1348" s="12">
        <v>2240509</v>
      </c>
      <c r="B1348" s="12" t="s">
        <v>1707</v>
      </c>
      <c r="C1348" s="16">
        <v>0</v>
      </c>
    </row>
    <row r="1349" s="1" customFormat="1" ht="17" customHeight="1" spans="1:3">
      <c r="A1349" s="12">
        <v>2240510</v>
      </c>
      <c r="B1349" s="12" t="s">
        <v>1708</v>
      </c>
      <c r="C1349" s="16">
        <v>0</v>
      </c>
    </row>
    <row r="1350" s="1" customFormat="1" ht="17" customHeight="1" spans="1:3">
      <c r="A1350" s="12">
        <v>2240550</v>
      </c>
      <c r="B1350" s="12" t="s">
        <v>1709</v>
      </c>
      <c r="C1350" s="16">
        <v>0</v>
      </c>
    </row>
    <row r="1351" s="1" customFormat="1" ht="17" customHeight="1" spans="1:3">
      <c r="A1351" s="12">
        <v>2240599</v>
      </c>
      <c r="B1351" s="12" t="s">
        <v>1710</v>
      </c>
      <c r="C1351" s="16">
        <v>0</v>
      </c>
    </row>
    <row r="1352" s="1" customFormat="1" ht="17" customHeight="1" spans="1:3">
      <c r="A1352" s="12">
        <v>22406</v>
      </c>
      <c r="B1352" s="15" t="s">
        <v>1711</v>
      </c>
      <c r="C1352" s="14">
        <f>SUM(C1353:C1355)</f>
        <v>0</v>
      </c>
    </row>
    <row r="1353" s="1" customFormat="1" ht="17" customHeight="1" spans="1:3">
      <c r="A1353" s="12">
        <v>2240601</v>
      </c>
      <c r="B1353" s="12" t="s">
        <v>1712</v>
      </c>
      <c r="C1353" s="16">
        <v>0</v>
      </c>
    </row>
    <row r="1354" s="1" customFormat="1" ht="17" customHeight="1" spans="1:3">
      <c r="A1354" s="12">
        <v>2240602</v>
      </c>
      <c r="B1354" s="12" t="s">
        <v>1713</v>
      </c>
      <c r="C1354" s="16">
        <v>0</v>
      </c>
    </row>
    <row r="1355" s="1" customFormat="1" ht="17" customHeight="1" spans="1:3">
      <c r="A1355" s="12">
        <v>2240699</v>
      </c>
      <c r="B1355" s="12" t="s">
        <v>1714</v>
      </c>
      <c r="C1355" s="16">
        <v>0</v>
      </c>
    </row>
    <row r="1356" s="1" customFormat="1" ht="17" customHeight="1" spans="1:3">
      <c r="A1356" s="12">
        <v>22407</v>
      </c>
      <c r="B1356" s="15" t="s">
        <v>1715</v>
      </c>
      <c r="C1356" s="14">
        <f>SUM(C1357:C1361)</f>
        <v>584</v>
      </c>
    </row>
    <row r="1357" s="1" customFormat="1" ht="17" customHeight="1" spans="1:3">
      <c r="A1357" s="12">
        <v>2240701</v>
      </c>
      <c r="B1357" s="12" t="s">
        <v>1716</v>
      </c>
      <c r="C1357" s="16">
        <v>389</v>
      </c>
    </row>
    <row r="1358" s="1" customFormat="1" ht="17" customHeight="1" spans="1:3">
      <c r="A1358" s="12">
        <v>2240702</v>
      </c>
      <c r="B1358" s="12" t="s">
        <v>1717</v>
      </c>
      <c r="C1358" s="16">
        <v>86</v>
      </c>
    </row>
    <row r="1359" s="1" customFormat="1" ht="17" customHeight="1" spans="1:3">
      <c r="A1359" s="12">
        <v>2240703</v>
      </c>
      <c r="B1359" s="12" t="s">
        <v>1718</v>
      </c>
      <c r="C1359" s="16">
        <v>109</v>
      </c>
    </row>
    <row r="1360" s="1" customFormat="1" ht="17" customHeight="1" spans="1:3">
      <c r="A1360" s="12">
        <v>2240704</v>
      </c>
      <c r="B1360" s="12" t="s">
        <v>1719</v>
      </c>
      <c r="C1360" s="16">
        <v>0</v>
      </c>
    </row>
    <row r="1361" s="1" customFormat="1" ht="17" customHeight="1" spans="1:3">
      <c r="A1361" s="12">
        <v>2240799</v>
      </c>
      <c r="B1361" s="12" t="s">
        <v>1720</v>
      </c>
      <c r="C1361" s="16">
        <v>0</v>
      </c>
    </row>
    <row r="1362" s="1" customFormat="1" ht="17" customHeight="1" spans="1:3">
      <c r="A1362" s="12">
        <v>22499</v>
      </c>
      <c r="B1362" s="15" t="s">
        <v>1721</v>
      </c>
      <c r="C1362" s="16">
        <v>0</v>
      </c>
    </row>
    <row r="1363" s="1" customFormat="1" ht="17" customHeight="1" spans="1:3">
      <c r="A1363" s="12">
        <v>229</v>
      </c>
      <c r="B1363" s="15" t="s">
        <v>1722</v>
      </c>
      <c r="C1363" s="14">
        <f>C1364</f>
        <v>0</v>
      </c>
    </row>
    <row r="1364" s="1" customFormat="1" ht="17" customHeight="1" spans="1:3">
      <c r="A1364" s="12">
        <v>22999</v>
      </c>
      <c r="B1364" s="15" t="s">
        <v>1723</v>
      </c>
      <c r="C1364" s="14">
        <f>C1365</f>
        <v>0</v>
      </c>
    </row>
    <row r="1365" s="1" customFormat="1" ht="17" customHeight="1" spans="1:3">
      <c r="A1365" s="12">
        <v>2299901</v>
      </c>
      <c r="B1365" s="12" t="s">
        <v>1724</v>
      </c>
      <c r="C1365" s="16">
        <v>0</v>
      </c>
    </row>
    <row r="1366" s="1" customFormat="1" ht="17" customHeight="1" spans="1:3">
      <c r="A1366" s="12">
        <v>232</v>
      </c>
      <c r="B1366" s="15" t="s">
        <v>1725</v>
      </c>
      <c r="C1366" s="14">
        <f>SUM(C1367,C1368,C1369)</f>
        <v>3533</v>
      </c>
    </row>
    <row r="1367" s="1" customFormat="1" ht="17" customHeight="1" spans="1:3">
      <c r="A1367" s="12">
        <v>23201</v>
      </c>
      <c r="B1367" s="15" t="s">
        <v>1726</v>
      </c>
      <c r="C1367" s="16">
        <v>0</v>
      </c>
    </row>
    <row r="1368" s="1" customFormat="1" ht="17" customHeight="1" spans="1:3">
      <c r="A1368" s="12">
        <v>23202</v>
      </c>
      <c r="B1368" s="15" t="s">
        <v>1727</v>
      </c>
      <c r="C1368" s="16">
        <v>0</v>
      </c>
    </row>
    <row r="1369" s="1" customFormat="1" ht="17" customHeight="1" spans="1:3">
      <c r="A1369" s="12">
        <v>23203</v>
      </c>
      <c r="B1369" s="15" t="s">
        <v>1728</v>
      </c>
      <c r="C1369" s="14">
        <f>SUM(C1370:C1373)</f>
        <v>3533</v>
      </c>
    </row>
    <row r="1370" s="1" customFormat="1" ht="17.25" customHeight="1" spans="1:3">
      <c r="A1370" s="12">
        <v>2320301</v>
      </c>
      <c r="B1370" s="12" t="s">
        <v>1729</v>
      </c>
      <c r="C1370" s="16">
        <v>3533</v>
      </c>
    </row>
    <row r="1371" s="1" customFormat="1" ht="17" customHeight="1" spans="1:3">
      <c r="A1371" s="12">
        <v>2320302</v>
      </c>
      <c r="B1371" s="12" t="s">
        <v>1730</v>
      </c>
      <c r="C1371" s="16">
        <v>0</v>
      </c>
    </row>
    <row r="1372" s="1" customFormat="1" ht="17" customHeight="1" spans="1:3">
      <c r="A1372" s="12">
        <v>2320303</v>
      </c>
      <c r="B1372" s="12" t="s">
        <v>1731</v>
      </c>
      <c r="C1372" s="16">
        <v>0</v>
      </c>
    </row>
    <row r="1373" s="1" customFormat="1" ht="17" customHeight="1" spans="1:3">
      <c r="A1373" s="12">
        <v>2320304</v>
      </c>
      <c r="B1373" s="12" t="s">
        <v>1732</v>
      </c>
      <c r="C1373" s="16">
        <v>0</v>
      </c>
    </row>
    <row r="1374" s="1" customFormat="1" ht="17" customHeight="1" spans="1:3">
      <c r="A1374" s="12">
        <v>233</v>
      </c>
      <c r="B1374" s="15" t="s">
        <v>1733</v>
      </c>
      <c r="C1374" s="14">
        <f>C1375+C1376+C1377</f>
        <v>44</v>
      </c>
    </row>
    <row r="1375" s="1" customFormat="1" ht="17" customHeight="1" spans="1:3">
      <c r="A1375" s="12">
        <v>23301</v>
      </c>
      <c r="B1375" s="15" t="s">
        <v>1734</v>
      </c>
      <c r="C1375" s="16">
        <v>0</v>
      </c>
    </row>
    <row r="1376" s="1" customFormat="1" ht="17" customHeight="1" spans="1:3">
      <c r="A1376" s="12">
        <v>23302</v>
      </c>
      <c r="B1376" s="15" t="s">
        <v>1735</v>
      </c>
      <c r="C1376" s="16">
        <v>0</v>
      </c>
    </row>
    <row r="1377" s="1" customFormat="1" ht="17" customHeight="1" spans="1:3">
      <c r="A1377" s="12">
        <v>23303</v>
      </c>
      <c r="B1377" s="15" t="s">
        <v>1736</v>
      </c>
      <c r="C1377" s="16">
        <v>44</v>
      </c>
    </row>
    <row r="1378" s="1" customFormat="1" ht="17" customHeight="1"/>
  </sheetData>
  <mergeCells count="3">
    <mergeCell ref="A1:C1"/>
    <mergeCell ref="A2:C2"/>
    <mergeCell ref="A3:C3"/>
  </mergeCells>
  <printOptions gridLines="1"/>
  <pageMargins left="0.75" right="0.75" top="1" bottom="1" header="0.5" footer="0.5"/>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1"/>
  <sheetViews>
    <sheetView showGridLines="0" showZeros="0" workbookViewId="0">
      <selection activeCell="A1" sqref="A1:F1"/>
    </sheetView>
  </sheetViews>
  <sheetFormatPr defaultColWidth="9.15" defaultRowHeight="14.25" outlineLevelCol="5"/>
  <cols>
    <col min="1" max="1" width="9.44166666666667" style="1" customWidth="1"/>
    <col min="2" max="2" width="34.75" style="1" customWidth="1"/>
    <col min="3" max="6" width="19.625" style="1" customWidth="1"/>
    <col min="7" max="16384" width="9.15" style="4" customWidth="1"/>
  </cols>
  <sheetData>
    <row r="1" s="1" customFormat="1" ht="36.75" customHeight="1" spans="1:6">
      <c r="A1" s="5" t="s">
        <v>1737</v>
      </c>
      <c r="B1" s="5"/>
      <c r="C1" s="5"/>
      <c r="D1" s="5"/>
      <c r="E1" s="5"/>
      <c r="F1" s="5"/>
    </row>
    <row r="2" s="1" customFormat="1" ht="16.95" customHeight="1" spans="1:6">
      <c r="A2" s="23"/>
      <c r="B2" s="23"/>
      <c r="D2" s="24"/>
      <c r="E2" s="24"/>
      <c r="F2" s="24" t="s">
        <v>1738</v>
      </c>
    </row>
    <row r="3" s="1" customFormat="1" ht="16.95" customHeight="1" spans="1:6">
      <c r="A3" s="23"/>
      <c r="B3" s="23"/>
      <c r="D3" s="24"/>
      <c r="E3" s="24"/>
      <c r="F3" s="24" t="s">
        <v>2</v>
      </c>
    </row>
    <row r="4" s="1" customFormat="1" ht="16.9" customHeight="1" spans="1:6">
      <c r="A4" s="13" t="s">
        <v>3</v>
      </c>
      <c r="B4" s="13" t="s">
        <v>4</v>
      </c>
      <c r="C4" s="13" t="s">
        <v>1739</v>
      </c>
      <c r="D4" s="13"/>
      <c r="E4" s="13" t="s">
        <v>1740</v>
      </c>
      <c r="F4" s="13"/>
    </row>
    <row r="5" s="1" customFormat="1" ht="21" customHeight="1" spans="1:6">
      <c r="A5" s="19"/>
      <c r="B5" s="19"/>
      <c r="C5" s="19" t="s">
        <v>679</v>
      </c>
      <c r="D5" s="19" t="s">
        <v>1741</v>
      </c>
      <c r="E5" s="19" t="s">
        <v>679</v>
      </c>
      <c r="F5" s="19" t="s">
        <v>1741</v>
      </c>
    </row>
    <row r="6" s="1" customFormat="1" ht="16.9" customHeight="1" spans="1:6">
      <c r="A6" s="15"/>
      <c r="B6" s="13" t="s">
        <v>679</v>
      </c>
      <c r="C6" s="14">
        <f t="shared" ref="C6:F6" si="0">SUM(C7,C12,C23,C31,C38,C42,C45,C49,C52,C58,C61,C66)</f>
        <v>0</v>
      </c>
      <c r="D6" s="14">
        <f t="shared" si="0"/>
        <v>76411</v>
      </c>
      <c r="E6" s="14">
        <f t="shared" si="0"/>
        <v>351674</v>
      </c>
      <c r="F6" s="14">
        <f t="shared" si="0"/>
        <v>79201</v>
      </c>
    </row>
    <row r="7" s="1" customFormat="1" ht="16.9" customHeight="1" spans="1:6">
      <c r="A7" s="12">
        <v>501</v>
      </c>
      <c r="B7" s="20" t="s">
        <v>1742</v>
      </c>
      <c r="C7" s="16">
        <v>0</v>
      </c>
      <c r="D7" s="14">
        <f>SUM(D8:D11)</f>
        <v>27759</v>
      </c>
      <c r="E7" s="16">
        <v>43933</v>
      </c>
      <c r="F7" s="14">
        <f>SUM(F8:F11)</f>
        <v>36085</v>
      </c>
    </row>
    <row r="8" s="1" customFormat="1" ht="16.9" customHeight="1" spans="1:6">
      <c r="A8" s="12">
        <v>50101</v>
      </c>
      <c r="B8" s="18" t="s">
        <v>1743</v>
      </c>
      <c r="C8" s="16">
        <v>0</v>
      </c>
      <c r="D8" s="16">
        <v>20298</v>
      </c>
      <c r="E8" s="16">
        <v>21582</v>
      </c>
      <c r="F8" s="16">
        <v>17354</v>
      </c>
    </row>
    <row r="9" s="1" customFormat="1" ht="16.9" customHeight="1" spans="1:6">
      <c r="A9" s="12">
        <v>50102</v>
      </c>
      <c r="B9" s="18" t="s">
        <v>1744</v>
      </c>
      <c r="C9" s="16">
        <v>0</v>
      </c>
      <c r="D9" s="16">
        <v>4908</v>
      </c>
      <c r="E9" s="16">
        <v>8296</v>
      </c>
      <c r="F9" s="16">
        <v>7061</v>
      </c>
    </row>
    <row r="10" s="1" customFormat="1" ht="16.9" customHeight="1" spans="1:6">
      <c r="A10" s="12">
        <v>50103</v>
      </c>
      <c r="B10" s="18" t="s">
        <v>1745</v>
      </c>
      <c r="C10" s="16">
        <v>0</v>
      </c>
      <c r="D10" s="16">
        <v>2537</v>
      </c>
      <c r="E10" s="16">
        <v>5743</v>
      </c>
      <c r="F10" s="16">
        <v>4957</v>
      </c>
    </row>
    <row r="11" s="1" customFormat="1" ht="16.9" customHeight="1" spans="1:6">
      <c r="A11" s="12">
        <v>50199</v>
      </c>
      <c r="B11" s="18" t="s">
        <v>1746</v>
      </c>
      <c r="C11" s="16">
        <v>0</v>
      </c>
      <c r="D11" s="16">
        <v>16</v>
      </c>
      <c r="E11" s="16">
        <v>8312</v>
      </c>
      <c r="F11" s="16">
        <v>6713</v>
      </c>
    </row>
    <row r="12" s="1" customFormat="1" ht="16.9" customHeight="1" spans="1:6">
      <c r="A12" s="12">
        <v>502</v>
      </c>
      <c r="B12" s="20" t="s">
        <v>1747</v>
      </c>
      <c r="C12" s="16">
        <v>0</v>
      </c>
      <c r="D12" s="14">
        <f>SUM(D13:D22)</f>
        <v>4629</v>
      </c>
      <c r="E12" s="16">
        <v>28193</v>
      </c>
      <c r="F12" s="14">
        <f>SUM(F13:F22)</f>
        <v>4735</v>
      </c>
    </row>
    <row r="13" s="1" customFormat="1" ht="16.9" customHeight="1" spans="1:6">
      <c r="A13" s="12">
        <v>50201</v>
      </c>
      <c r="B13" s="18" t="s">
        <v>1748</v>
      </c>
      <c r="C13" s="16">
        <v>0</v>
      </c>
      <c r="D13" s="16">
        <v>3199</v>
      </c>
      <c r="E13" s="16">
        <v>3923</v>
      </c>
      <c r="F13" s="16">
        <v>1230</v>
      </c>
    </row>
    <row r="14" s="1" customFormat="1" ht="16.9" customHeight="1" spans="1:6">
      <c r="A14" s="12">
        <v>50202</v>
      </c>
      <c r="B14" s="18" t="s">
        <v>1749</v>
      </c>
      <c r="C14" s="16">
        <v>0</v>
      </c>
      <c r="D14" s="16">
        <v>76</v>
      </c>
      <c r="E14" s="16">
        <v>126</v>
      </c>
      <c r="F14" s="16">
        <v>54</v>
      </c>
    </row>
    <row r="15" s="1" customFormat="1" ht="16.9" customHeight="1" spans="1:6">
      <c r="A15" s="12">
        <v>50203</v>
      </c>
      <c r="B15" s="18" t="s">
        <v>1750</v>
      </c>
      <c r="C15" s="16">
        <v>0</v>
      </c>
      <c r="D15" s="16">
        <v>61</v>
      </c>
      <c r="E15" s="16">
        <v>151</v>
      </c>
      <c r="F15" s="16">
        <v>37</v>
      </c>
    </row>
    <row r="16" s="1" customFormat="1" ht="16.9" customHeight="1" spans="1:6">
      <c r="A16" s="12">
        <v>50204</v>
      </c>
      <c r="B16" s="18" t="s">
        <v>1751</v>
      </c>
      <c r="C16" s="16">
        <v>0</v>
      </c>
      <c r="D16" s="16">
        <v>25</v>
      </c>
      <c r="E16" s="16">
        <v>346</v>
      </c>
      <c r="F16" s="16">
        <v>68</v>
      </c>
    </row>
    <row r="17" s="1" customFormat="1" ht="16.9" customHeight="1" spans="1:6">
      <c r="A17" s="12">
        <v>50205</v>
      </c>
      <c r="B17" s="18" t="s">
        <v>1752</v>
      </c>
      <c r="C17" s="16">
        <v>0</v>
      </c>
      <c r="D17" s="16">
        <v>304</v>
      </c>
      <c r="E17" s="16">
        <v>2399</v>
      </c>
      <c r="F17" s="16">
        <v>225</v>
      </c>
    </row>
    <row r="18" s="1" customFormat="1" ht="16.9" customHeight="1" spans="1:6">
      <c r="A18" s="12">
        <v>50206</v>
      </c>
      <c r="B18" s="18" t="s">
        <v>1753</v>
      </c>
      <c r="C18" s="16">
        <v>0</v>
      </c>
      <c r="D18" s="16">
        <v>219</v>
      </c>
      <c r="E18" s="16">
        <v>220</v>
      </c>
      <c r="F18" s="16">
        <v>40</v>
      </c>
    </row>
    <row r="19" s="1" customFormat="1" ht="16.9" customHeight="1" spans="1:6">
      <c r="A19" s="12">
        <v>50207</v>
      </c>
      <c r="B19" s="18" t="s">
        <v>1754</v>
      </c>
      <c r="C19" s="16">
        <v>0</v>
      </c>
      <c r="D19" s="16">
        <v>0</v>
      </c>
      <c r="E19" s="16">
        <v>21</v>
      </c>
      <c r="F19" s="16">
        <v>5</v>
      </c>
    </row>
    <row r="20" s="1" customFormat="1" ht="16.9" customHeight="1" spans="1:6">
      <c r="A20" s="12">
        <v>50208</v>
      </c>
      <c r="B20" s="18" t="s">
        <v>1755</v>
      </c>
      <c r="C20" s="16">
        <v>0</v>
      </c>
      <c r="D20" s="16">
        <v>91</v>
      </c>
      <c r="E20" s="16">
        <v>450</v>
      </c>
      <c r="F20" s="16">
        <v>65</v>
      </c>
    </row>
    <row r="21" s="1" customFormat="1" ht="16.9" customHeight="1" spans="1:6">
      <c r="A21" s="12">
        <v>50209</v>
      </c>
      <c r="B21" s="18" t="s">
        <v>1756</v>
      </c>
      <c r="C21" s="16">
        <v>0</v>
      </c>
      <c r="D21" s="16">
        <v>495</v>
      </c>
      <c r="E21" s="16">
        <v>724</v>
      </c>
      <c r="F21" s="16">
        <v>246</v>
      </c>
    </row>
    <row r="22" s="1" customFormat="1" ht="16.9" customHeight="1" spans="1:6">
      <c r="A22" s="12">
        <v>50299</v>
      </c>
      <c r="B22" s="18" t="s">
        <v>1757</v>
      </c>
      <c r="C22" s="16">
        <v>0</v>
      </c>
      <c r="D22" s="16">
        <v>159</v>
      </c>
      <c r="E22" s="16">
        <v>19833</v>
      </c>
      <c r="F22" s="16">
        <v>2765</v>
      </c>
    </row>
    <row r="23" s="1" customFormat="1" ht="16.9" customHeight="1" spans="1:6">
      <c r="A23" s="12">
        <v>503</v>
      </c>
      <c r="B23" s="20" t="s">
        <v>1758</v>
      </c>
      <c r="C23" s="16">
        <v>0</v>
      </c>
      <c r="D23" s="14">
        <f>SUM(D24:D30)</f>
        <v>0</v>
      </c>
      <c r="E23" s="16">
        <v>81410</v>
      </c>
      <c r="F23" s="14">
        <f>SUM(F24:F30)</f>
        <v>0</v>
      </c>
    </row>
    <row r="24" s="1" customFormat="1" ht="16.9" customHeight="1" spans="1:6">
      <c r="A24" s="12">
        <v>50301</v>
      </c>
      <c r="B24" s="18" t="s">
        <v>1759</v>
      </c>
      <c r="C24" s="16">
        <v>0</v>
      </c>
      <c r="D24" s="16">
        <v>0</v>
      </c>
      <c r="E24" s="16">
        <v>197</v>
      </c>
      <c r="F24" s="16">
        <v>0</v>
      </c>
    </row>
    <row r="25" s="1" customFormat="1" ht="16.9" customHeight="1" spans="1:6">
      <c r="A25" s="12">
        <v>50302</v>
      </c>
      <c r="B25" s="18" t="s">
        <v>1760</v>
      </c>
      <c r="C25" s="16">
        <v>0</v>
      </c>
      <c r="D25" s="16">
        <v>0</v>
      </c>
      <c r="E25" s="16">
        <v>12097</v>
      </c>
      <c r="F25" s="16">
        <v>0</v>
      </c>
    </row>
    <row r="26" s="1" customFormat="1" ht="16.9" customHeight="1" spans="1:6">
      <c r="A26" s="12">
        <v>50303</v>
      </c>
      <c r="B26" s="18" t="s">
        <v>1761</v>
      </c>
      <c r="C26" s="16">
        <v>0</v>
      </c>
      <c r="D26" s="16">
        <v>0</v>
      </c>
      <c r="E26" s="16">
        <v>144</v>
      </c>
      <c r="F26" s="16">
        <v>0</v>
      </c>
    </row>
    <row r="27" s="1" customFormat="1" ht="16.9" customHeight="1" spans="1:6">
      <c r="A27" s="12">
        <v>50305</v>
      </c>
      <c r="B27" s="18" t="s">
        <v>1762</v>
      </c>
      <c r="C27" s="16">
        <v>0</v>
      </c>
      <c r="D27" s="16">
        <v>0</v>
      </c>
      <c r="E27" s="16">
        <v>0</v>
      </c>
      <c r="F27" s="16">
        <v>0</v>
      </c>
    </row>
    <row r="28" s="1" customFormat="1" ht="16.9" customHeight="1" spans="1:6">
      <c r="A28" s="12">
        <v>50306</v>
      </c>
      <c r="B28" s="18" t="s">
        <v>1763</v>
      </c>
      <c r="C28" s="16">
        <v>0</v>
      </c>
      <c r="D28" s="16">
        <v>0</v>
      </c>
      <c r="E28" s="16">
        <v>1059</v>
      </c>
      <c r="F28" s="16">
        <v>0</v>
      </c>
    </row>
    <row r="29" s="1" customFormat="1" ht="16.9" customHeight="1" spans="1:6">
      <c r="A29" s="12">
        <v>50307</v>
      </c>
      <c r="B29" s="18" t="s">
        <v>1764</v>
      </c>
      <c r="C29" s="16">
        <v>0</v>
      </c>
      <c r="D29" s="16">
        <v>0</v>
      </c>
      <c r="E29" s="16">
        <v>242</v>
      </c>
      <c r="F29" s="16">
        <v>0</v>
      </c>
    </row>
    <row r="30" s="1" customFormat="1" ht="16.9" customHeight="1" spans="1:6">
      <c r="A30" s="12">
        <v>50399</v>
      </c>
      <c r="B30" s="18" t="s">
        <v>1765</v>
      </c>
      <c r="C30" s="16">
        <v>0</v>
      </c>
      <c r="D30" s="16">
        <v>0</v>
      </c>
      <c r="E30" s="16">
        <v>67671</v>
      </c>
      <c r="F30" s="16">
        <v>0</v>
      </c>
    </row>
    <row r="31" s="1" customFormat="1" ht="16.9" customHeight="1" spans="1:6">
      <c r="A31" s="12">
        <v>504</v>
      </c>
      <c r="B31" s="20" t="s">
        <v>1766</v>
      </c>
      <c r="C31" s="16">
        <v>0</v>
      </c>
      <c r="D31" s="14">
        <f>SUM(D32:D37)</f>
        <v>0</v>
      </c>
      <c r="E31" s="16">
        <v>8778</v>
      </c>
      <c r="F31" s="14">
        <f>SUM(F32:F37)</f>
        <v>0</v>
      </c>
    </row>
    <row r="32" s="1" customFormat="1" ht="16.9" customHeight="1" spans="1:6">
      <c r="A32" s="12">
        <v>50401</v>
      </c>
      <c r="B32" s="18" t="s">
        <v>1759</v>
      </c>
      <c r="C32" s="16">
        <v>0</v>
      </c>
      <c r="D32" s="16">
        <v>0</v>
      </c>
      <c r="E32" s="16">
        <v>7</v>
      </c>
      <c r="F32" s="16">
        <v>0</v>
      </c>
    </row>
    <row r="33" s="1" customFormat="1" ht="16.9" customHeight="1" spans="1:6">
      <c r="A33" s="12">
        <v>50402</v>
      </c>
      <c r="B33" s="18" t="s">
        <v>1760</v>
      </c>
      <c r="C33" s="16">
        <v>0</v>
      </c>
      <c r="D33" s="16">
        <v>0</v>
      </c>
      <c r="E33" s="16">
        <v>4943</v>
      </c>
      <c r="F33" s="16">
        <v>0</v>
      </c>
    </row>
    <row r="34" s="1" customFormat="1" ht="16.9" customHeight="1" spans="1:6">
      <c r="A34" s="12">
        <v>50403</v>
      </c>
      <c r="B34" s="18" t="s">
        <v>1761</v>
      </c>
      <c r="C34" s="16">
        <v>0</v>
      </c>
      <c r="D34" s="16">
        <v>0</v>
      </c>
      <c r="E34" s="16">
        <v>0</v>
      </c>
      <c r="F34" s="16">
        <v>0</v>
      </c>
    </row>
    <row r="35" s="1" customFormat="1" ht="16.9" customHeight="1" spans="1:6">
      <c r="A35" s="12">
        <v>50404</v>
      </c>
      <c r="B35" s="18" t="s">
        <v>1763</v>
      </c>
      <c r="C35" s="16">
        <v>0</v>
      </c>
      <c r="D35" s="16">
        <v>0</v>
      </c>
      <c r="E35" s="16">
        <v>5</v>
      </c>
      <c r="F35" s="16">
        <v>0</v>
      </c>
    </row>
    <row r="36" s="1" customFormat="1" ht="16.9" customHeight="1" spans="1:6">
      <c r="A36" s="12">
        <v>50405</v>
      </c>
      <c r="B36" s="18" t="s">
        <v>1764</v>
      </c>
      <c r="C36" s="16">
        <v>0</v>
      </c>
      <c r="D36" s="16">
        <v>0</v>
      </c>
      <c r="E36" s="16">
        <v>10</v>
      </c>
      <c r="F36" s="16">
        <v>0</v>
      </c>
    </row>
    <row r="37" s="1" customFormat="1" ht="16.9" customHeight="1" spans="1:6">
      <c r="A37" s="12">
        <v>50499</v>
      </c>
      <c r="B37" s="18" t="s">
        <v>1765</v>
      </c>
      <c r="C37" s="16">
        <v>0</v>
      </c>
      <c r="D37" s="16">
        <v>0</v>
      </c>
      <c r="E37" s="16">
        <v>3813</v>
      </c>
      <c r="F37" s="16">
        <v>0</v>
      </c>
    </row>
    <row r="38" s="1" customFormat="1" ht="16.9" customHeight="1" spans="1:6">
      <c r="A38" s="12">
        <v>505</v>
      </c>
      <c r="B38" s="20" t="s">
        <v>1767</v>
      </c>
      <c r="C38" s="16">
        <v>0</v>
      </c>
      <c r="D38" s="14">
        <f>SUM(D39:D41)</f>
        <v>43564</v>
      </c>
      <c r="E38" s="16">
        <v>50434</v>
      </c>
      <c r="F38" s="14">
        <f>SUM(F39:F41)</f>
        <v>36222</v>
      </c>
    </row>
    <row r="39" s="1" customFormat="1" ht="16.9" customHeight="1" spans="1:6">
      <c r="A39" s="12">
        <v>50501</v>
      </c>
      <c r="B39" s="18" t="s">
        <v>1768</v>
      </c>
      <c r="C39" s="16">
        <v>0</v>
      </c>
      <c r="D39" s="16">
        <v>40603</v>
      </c>
      <c r="E39" s="16">
        <v>40027</v>
      </c>
      <c r="F39" s="16">
        <v>32254</v>
      </c>
    </row>
    <row r="40" s="1" customFormat="1" ht="16.9" customHeight="1" spans="1:6">
      <c r="A40" s="12">
        <v>50502</v>
      </c>
      <c r="B40" s="18" t="s">
        <v>1769</v>
      </c>
      <c r="C40" s="16">
        <v>0</v>
      </c>
      <c r="D40" s="16">
        <v>2961</v>
      </c>
      <c r="E40" s="16">
        <v>7340</v>
      </c>
      <c r="F40" s="16">
        <v>2756</v>
      </c>
    </row>
    <row r="41" s="1" customFormat="1" ht="16.9" customHeight="1" spans="1:6">
      <c r="A41" s="12">
        <v>50599</v>
      </c>
      <c r="B41" s="18" t="s">
        <v>1770</v>
      </c>
      <c r="C41" s="16">
        <v>0</v>
      </c>
      <c r="D41" s="16">
        <v>0</v>
      </c>
      <c r="E41" s="16">
        <v>3067</v>
      </c>
      <c r="F41" s="16">
        <v>1212</v>
      </c>
    </row>
    <row r="42" s="1" customFormat="1" ht="16.9" customHeight="1" spans="1:6">
      <c r="A42" s="12">
        <v>506</v>
      </c>
      <c r="B42" s="20" t="s">
        <v>1771</v>
      </c>
      <c r="C42" s="16">
        <v>0</v>
      </c>
      <c r="D42" s="14">
        <f>SUM(D43:D44)</f>
        <v>0</v>
      </c>
      <c r="E42" s="16">
        <v>23658</v>
      </c>
      <c r="F42" s="14">
        <f>SUM(F43:F44)</f>
        <v>0</v>
      </c>
    </row>
    <row r="43" s="1" customFormat="1" ht="16.9" customHeight="1" spans="1:6">
      <c r="A43" s="12">
        <v>50601</v>
      </c>
      <c r="B43" s="18" t="s">
        <v>1772</v>
      </c>
      <c r="C43" s="16">
        <v>0</v>
      </c>
      <c r="D43" s="16">
        <v>0</v>
      </c>
      <c r="E43" s="16">
        <v>23078</v>
      </c>
      <c r="F43" s="16">
        <v>0</v>
      </c>
    </row>
    <row r="44" s="1" customFormat="1" ht="16.9" customHeight="1" spans="1:6">
      <c r="A44" s="12">
        <v>50602</v>
      </c>
      <c r="B44" s="18" t="s">
        <v>1773</v>
      </c>
      <c r="C44" s="16">
        <v>0</v>
      </c>
      <c r="D44" s="16">
        <v>0</v>
      </c>
      <c r="E44" s="16">
        <v>580</v>
      </c>
      <c r="F44" s="16">
        <v>0</v>
      </c>
    </row>
    <row r="45" s="1" customFormat="1" ht="16.9" customHeight="1" spans="1:6">
      <c r="A45" s="12">
        <v>507</v>
      </c>
      <c r="B45" s="20" t="s">
        <v>1774</v>
      </c>
      <c r="C45" s="16">
        <v>0</v>
      </c>
      <c r="D45" s="14">
        <f>SUM(D46:D48)</f>
        <v>0</v>
      </c>
      <c r="E45" s="16">
        <v>16175</v>
      </c>
      <c r="F45" s="14">
        <f>SUM(F46:F48)</f>
        <v>0</v>
      </c>
    </row>
    <row r="46" s="1" customFormat="1" ht="16.9" customHeight="1" spans="1:6">
      <c r="A46" s="12">
        <v>50701</v>
      </c>
      <c r="B46" s="18" t="s">
        <v>1775</v>
      </c>
      <c r="C46" s="16">
        <v>0</v>
      </c>
      <c r="D46" s="16">
        <v>0</v>
      </c>
      <c r="E46" s="16">
        <v>1047</v>
      </c>
      <c r="F46" s="16">
        <v>0</v>
      </c>
    </row>
    <row r="47" s="1" customFormat="1" ht="16.9" customHeight="1" spans="1:6">
      <c r="A47" s="12">
        <v>50702</v>
      </c>
      <c r="B47" s="18" t="s">
        <v>1776</v>
      </c>
      <c r="C47" s="16">
        <v>0</v>
      </c>
      <c r="D47" s="16">
        <v>0</v>
      </c>
      <c r="E47" s="16">
        <v>31</v>
      </c>
      <c r="F47" s="16">
        <v>0</v>
      </c>
    </row>
    <row r="48" s="1" customFormat="1" ht="16.9" customHeight="1" spans="1:6">
      <c r="A48" s="12">
        <v>50799</v>
      </c>
      <c r="B48" s="18" t="s">
        <v>1777</v>
      </c>
      <c r="C48" s="16">
        <v>0</v>
      </c>
      <c r="D48" s="16">
        <v>0</v>
      </c>
      <c r="E48" s="16">
        <v>15097</v>
      </c>
      <c r="F48" s="16">
        <v>0</v>
      </c>
    </row>
    <row r="49" s="1" customFormat="1" ht="16.9" customHeight="1" spans="1:6">
      <c r="A49" s="12">
        <v>508</v>
      </c>
      <c r="B49" s="20" t="s">
        <v>1778</v>
      </c>
      <c r="C49" s="16">
        <v>0</v>
      </c>
      <c r="D49" s="14">
        <f>SUM(D50:D51)</f>
        <v>0</v>
      </c>
      <c r="E49" s="16">
        <v>25</v>
      </c>
      <c r="F49" s="14">
        <f>SUM(F50:F51)</f>
        <v>0</v>
      </c>
    </row>
    <row r="50" s="1" customFormat="1" ht="16.9" customHeight="1" spans="1:6">
      <c r="A50" s="12">
        <v>50801</v>
      </c>
      <c r="B50" s="18" t="s">
        <v>1779</v>
      </c>
      <c r="C50" s="16">
        <v>0</v>
      </c>
      <c r="D50" s="16">
        <v>0</v>
      </c>
      <c r="E50" s="16">
        <v>25</v>
      </c>
      <c r="F50" s="16">
        <v>0</v>
      </c>
    </row>
    <row r="51" s="1" customFormat="1" ht="16.9" customHeight="1" spans="1:6">
      <c r="A51" s="12">
        <v>50802</v>
      </c>
      <c r="B51" s="18" t="s">
        <v>1780</v>
      </c>
      <c r="C51" s="16">
        <v>0</v>
      </c>
      <c r="D51" s="16">
        <v>0</v>
      </c>
      <c r="E51" s="16">
        <v>0</v>
      </c>
      <c r="F51" s="16">
        <v>0</v>
      </c>
    </row>
    <row r="52" s="1" customFormat="1" ht="16.9" customHeight="1" spans="1:6">
      <c r="A52" s="12">
        <v>509</v>
      </c>
      <c r="B52" s="20" t="s">
        <v>1781</v>
      </c>
      <c r="C52" s="16">
        <v>0</v>
      </c>
      <c r="D52" s="14">
        <f>SUM(D53:D57)</f>
        <v>459</v>
      </c>
      <c r="E52" s="16">
        <v>42323</v>
      </c>
      <c r="F52" s="14">
        <f>SUM(F53:F57)</f>
        <v>2159</v>
      </c>
    </row>
    <row r="53" s="1" customFormat="1" ht="16.9" customHeight="1" spans="1:6">
      <c r="A53" s="12">
        <v>50901</v>
      </c>
      <c r="B53" s="18" t="s">
        <v>1782</v>
      </c>
      <c r="C53" s="16">
        <v>0</v>
      </c>
      <c r="D53" s="16">
        <v>214</v>
      </c>
      <c r="E53" s="16">
        <v>10342</v>
      </c>
      <c r="F53" s="16">
        <v>99</v>
      </c>
    </row>
    <row r="54" s="1" customFormat="1" ht="16.9" customHeight="1" spans="1:6">
      <c r="A54" s="12">
        <v>50902</v>
      </c>
      <c r="B54" s="18" t="s">
        <v>1783</v>
      </c>
      <c r="C54" s="16">
        <v>0</v>
      </c>
      <c r="D54" s="16">
        <v>0</v>
      </c>
      <c r="E54" s="16">
        <v>316</v>
      </c>
      <c r="F54" s="16">
        <v>0</v>
      </c>
    </row>
    <row r="55" s="1" customFormat="1" ht="16.9" customHeight="1" spans="1:6">
      <c r="A55" s="12">
        <v>50903</v>
      </c>
      <c r="B55" s="18" t="s">
        <v>1784</v>
      </c>
      <c r="C55" s="16">
        <v>0</v>
      </c>
      <c r="D55" s="16">
        <v>0</v>
      </c>
      <c r="E55" s="16">
        <v>12929</v>
      </c>
      <c r="F55" s="16">
        <v>0</v>
      </c>
    </row>
    <row r="56" s="1" customFormat="1" ht="16.9" customHeight="1" spans="1:6">
      <c r="A56" s="12">
        <v>50905</v>
      </c>
      <c r="B56" s="18" t="s">
        <v>1785</v>
      </c>
      <c r="C56" s="16">
        <v>0</v>
      </c>
      <c r="D56" s="16">
        <v>218</v>
      </c>
      <c r="E56" s="16">
        <v>676</v>
      </c>
      <c r="F56" s="16">
        <v>592</v>
      </c>
    </row>
    <row r="57" s="1" customFormat="1" ht="16.9" customHeight="1" spans="1:6">
      <c r="A57" s="12">
        <v>50999</v>
      </c>
      <c r="B57" s="18" t="s">
        <v>1786</v>
      </c>
      <c r="C57" s="16">
        <v>0</v>
      </c>
      <c r="D57" s="16">
        <v>27</v>
      </c>
      <c r="E57" s="16">
        <v>18060</v>
      </c>
      <c r="F57" s="16">
        <v>1468</v>
      </c>
    </row>
    <row r="58" s="1" customFormat="1" ht="16.9" customHeight="1" spans="1:6">
      <c r="A58" s="12">
        <v>510</v>
      </c>
      <c r="B58" s="20" t="s">
        <v>1787</v>
      </c>
      <c r="C58" s="16">
        <v>0</v>
      </c>
      <c r="D58" s="14">
        <f>SUM(D59:D60)</f>
        <v>0</v>
      </c>
      <c r="E58" s="16">
        <v>49651</v>
      </c>
      <c r="F58" s="14">
        <f>SUM(F59:F60)</f>
        <v>0</v>
      </c>
    </row>
    <row r="59" s="1" customFormat="1" ht="16.9" customHeight="1" spans="1:6">
      <c r="A59" s="12">
        <v>51002</v>
      </c>
      <c r="B59" s="18" t="s">
        <v>1788</v>
      </c>
      <c r="C59" s="16">
        <v>0</v>
      </c>
      <c r="D59" s="16">
        <v>0</v>
      </c>
      <c r="E59" s="16">
        <v>49651</v>
      </c>
      <c r="F59" s="16">
        <v>0</v>
      </c>
    </row>
    <row r="60" s="1" customFormat="1" ht="16.9" customHeight="1" spans="1:6">
      <c r="A60" s="12">
        <v>51003</v>
      </c>
      <c r="B60" s="18" t="s">
        <v>1078</v>
      </c>
      <c r="C60" s="16">
        <v>0</v>
      </c>
      <c r="D60" s="16">
        <v>0</v>
      </c>
      <c r="E60" s="16">
        <v>0</v>
      </c>
      <c r="F60" s="16">
        <v>0</v>
      </c>
    </row>
    <row r="61" s="1" customFormat="1" ht="16.9" customHeight="1" spans="1:6">
      <c r="A61" s="12">
        <v>511</v>
      </c>
      <c r="B61" s="20" t="s">
        <v>1789</v>
      </c>
      <c r="C61" s="16">
        <v>0</v>
      </c>
      <c r="D61" s="14">
        <f>SUM(D62:D65)</f>
        <v>0</v>
      </c>
      <c r="E61" s="16">
        <v>3577</v>
      </c>
      <c r="F61" s="14">
        <f>SUM(F62:F65)</f>
        <v>0</v>
      </c>
    </row>
    <row r="62" s="1" customFormat="1" ht="16.9" customHeight="1" spans="1:6">
      <c r="A62" s="12">
        <v>51101</v>
      </c>
      <c r="B62" s="18" t="s">
        <v>1790</v>
      </c>
      <c r="C62" s="16">
        <v>0</v>
      </c>
      <c r="D62" s="16">
        <v>0</v>
      </c>
      <c r="E62" s="16">
        <v>3533</v>
      </c>
      <c r="F62" s="16">
        <v>0</v>
      </c>
    </row>
    <row r="63" s="1" customFormat="1" ht="16.9" customHeight="1" spans="1:6">
      <c r="A63" s="12">
        <v>51102</v>
      </c>
      <c r="B63" s="18" t="s">
        <v>1791</v>
      </c>
      <c r="C63" s="16">
        <v>0</v>
      </c>
      <c r="D63" s="16">
        <v>0</v>
      </c>
      <c r="E63" s="16">
        <v>0</v>
      </c>
      <c r="F63" s="16">
        <v>0</v>
      </c>
    </row>
    <row r="64" s="1" customFormat="1" ht="16.9" customHeight="1" spans="1:6">
      <c r="A64" s="12">
        <v>51103</v>
      </c>
      <c r="B64" s="18" t="s">
        <v>1792</v>
      </c>
      <c r="C64" s="16">
        <v>0</v>
      </c>
      <c r="D64" s="16">
        <v>0</v>
      </c>
      <c r="E64" s="16">
        <v>44</v>
      </c>
      <c r="F64" s="16">
        <v>0</v>
      </c>
    </row>
    <row r="65" s="1" customFormat="1" ht="16.9" customHeight="1" spans="1:6">
      <c r="A65" s="12">
        <v>51104</v>
      </c>
      <c r="B65" s="18" t="s">
        <v>1793</v>
      </c>
      <c r="C65" s="16">
        <v>0</v>
      </c>
      <c r="D65" s="16">
        <v>0</v>
      </c>
      <c r="E65" s="16">
        <v>0</v>
      </c>
      <c r="F65" s="16">
        <v>0</v>
      </c>
    </row>
    <row r="66" s="1" customFormat="1" ht="16.9" customHeight="1" spans="1:6">
      <c r="A66" s="12">
        <v>599</v>
      </c>
      <c r="B66" s="20" t="s">
        <v>1794</v>
      </c>
      <c r="C66" s="16">
        <v>0</v>
      </c>
      <c r="D66" s="14">
        <f>SUM(D67:D70)</f>
        <v>0</v>
      </c>
      <c r="E66" s="16">
        <v>3517</v>
      </c>
      <c r="F66" s="14">
        <f>SUM(F67:F70)</f>
        <v>0</v>
      </c>
    </row>
    <row r="67" s="1" customFormat="1" ht="16.9" customHeight="1" spans="1:6">
      <c r="A67" s="12">
        <v>59906</v>
      </c>
      <c r="B67" s="18" t="s">
        <v>1795</v>
      </c>
      <c r="C67" s="16">
        <v>0</v>
      </c>
      <c r="D67" s="16">
        <v>0</v>
      </c>
      <c r="E67" s="16">
        <v>0</v>
      </c>
      <c r="F67" s="16">
        <v>0</v>
      </c>
    </row>
    <row r="68" s="1" customFormat="1" ht="16.9" customHeight="1" spans="1:6">
      <c r="A68" s="12">
        <v>59907</v>
      </c>
      <c r="B68" s="18" t="s">
        <v>1796</v>
      </c>
      <c r="C68" s="16">
        <v>0</v>
      </c>
      <c r="D68" s="16">
        <v>0</v>
      </c>
      <c r="E68" s="16">
        <v>0</v>
      </c>
      <c r="F68" s="16">
        <v>0</v>
      </c>
    </row>
    <row r="69" s="1" customFormat="1" ht="16.9" customHeight="1" spans="1:6">
      <c r="A69" s="12">
        <v>59908</v>
      </c>
      <c r="B69" s="18" t="s">
        <v>1797</v>
      </c>
      <c r="C69" s="16">
        <v>0</v>
      </c>
      <c r="D69" s="16">
        <v>0</v>
      </c>
      <c r="E69" s="16">
        <v>3517</v>
      </c>
      <c r="F69" s="16">
        <v>0</v>
      </c>
    </row>
    <row r="70" s="1" customFormat="1" ht="16.9" customHeight="1" spans="1:6">
      <c r="A70" s="12">
        <v>59999</v>
      </c>
      <c r="B70" s="18" t="s">
        <v>1568</v>
      </c>
      <c r="C70" s="16">
        <v>0</v>
      </c>
      <c r="D70" s="16">
        <v>0</v>
      </c>
      <c r="E70" s="16">
        <v>0</v>
      </c>
      <c r="F70" s="16">
        <v>0</v>
      </c>
    </row>
    <row r="71" s="1" customFormat="1" ht="15.55" customHeight="1"/>
  </sheetData>
  <mergeCells count="5">
    <mergeCell ref="A1:F1"/>
    <mergeCell ref="C4:D4"/>
    <mergeCell ref="E4:F4"/>
    <mergeCell ref="A4:A5"/>
    <mergeCell ref="B4:B5"/>
  </mergeCells>
  <printOptions gridLines="1"/>
  <pageMargins left="0.75" right="0.75" top="1" bottom="1" header="0.5" footer="0.5"/>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showGridLines="0" showZeros="0" workbookViewId="0">
      <selection activeCell="L16" sqref="L16"/>
    </sheetView>
  </sheetViews>
  <sheetFormatPr defaultColWidth="9.15" defaultRowHeight="14.25" outlineLevelCol="7"/>
  <cols>
    <col min="1" max="1" width="8.75" style="1" customWidth="1"/>
    <col min="2" max="2" width="35.375" style="1" customWidth="1"/>
    <col min="3" max="3" width="15.25" style="1" customWidth="1"/>
    <col min="4" max="8" width="14.625" style="1" customWidth="1"/>
    <col min="9" max="16384" width="9.15" style="4" customWidth="1"/>
  </cols>
  <sheetData>
    <row r="1" s="1" customFormat="1" ht="42.75" customHeight="1" spans="1:8">
      <c r="A1" s="5" t="s">
        <v>1798</v>
      </c>
      <c r="B1" s="5"/>
      <c r="C1" s="5"/>
      <c r="D1" s="5"/>
      <c r="E1" s="5"/>
      <c r="F1" s="5"/>
      <c r="G1" s="5"/>
      <c r="H1" s="5"/>
    </row>
    <row r="2" s="1" customFormat="1" ht="16.95" customHeight="1" spans="1:8">
      <c r="A2" s="23"/>
      <c r="B2" s="23"/>
      <c r="C2" s="23"/>
      <c r="D2" s="23"/>
      <c r="E2" s="23"/>
      <c r="F2" s="23"/>
      <c r="G2" s="23"/>
      <c r="H2" s="24" t="s">
        <v>1799</v>
      </c>
    </row>
    <row r="3" s="1" customFormat="1" ht="16.95" customHeight="1" spans="1:8">
      <c r="A3" s="23"/>
      <c r="B3" s="23"/>
      <c r="C3" s="23"/>
      <c r="D3" s="23"/>
      <c r="E3" s="23"/>
      <c r="F3" s="23"/>
      <c r="G3" s="23"/>
      <c r="H3" s="24" t="s">
        <v>2</v>
      </c>
    </row>
    <row r="4" s="22" customFormat="1" ht="17.25" customHeight="1" spans="1:8">
      <c r="A4" s="10" t="s">
        <v>3</v>
      </c>
      <c r="B4" s="25" t="s">
        <v>4</v>
      </c>
      <c r="C4" s="25" t="s">
        <v>679</v>
      </c>
      <c r="D4" s="26"/>
      <c r="E4" s="27"/>
      <c r="F4" s="25" t="s">
        <v>1741</v>
      </c>
      <c r="G4" s="26"/>
      <c r="H4" s="28"/>
    </row>
    <row r="5" s="22" customFormat="1" ht="35.25" customHeight="1" spans="1:8">
      <c r="A5" s="11"/>
      <c r="B5" s="29"/>
      <c r="C5" s="29"/>
      <c r="D5" s="11" t="s">
        <v>1800</v>
      </c>
      <c r="E5" s="30" t="s">
        <v>1801</v>
      </c>
      <c r="F5" s="29"/>
      <c r="G5" s="11" t="s">
        <v>1800</v>
      </c>
      <c r="H5" s="31" t="s">
        <v>1801</v>
      </c>
    </row>
    <row r="6" s="1" customFormat="1" ht="17.25" customHeight="1" spans="1:8">
      <c r="A6" s="12"/>
      <c r="B6" s="13" t="s">
        <v>679</v>
      </c>
      <c r="C6" s="14">
        <f t="shared" ref="C6:F6" si="0">C7+C12+C23+C31+C38+C42+C45+C49+C52+C58+C61+C66</f>
        <v>334540</v>
      </c>
      <c r="D6" s="14">
        <f t="shared" si="0"/>
        <v>334540</v>
      </c>
      <c r="E6" s="14">
        <f t="shared" si="0"/>
        <v>0</v>
      </c>
      <c r="F6" s="14">
        <f t="shared" si="0"/>
        <v>78895</v>
      </c>
      <c r="G6" s="14">
        <f>SUM(G7,G12,G23,G31,G38,G42,G45,G49,G52,G58,G61,G66)</f>
        <v>78895</v>
      </c>
      <c r="H6" s="14">
        <f>SUM(H7,H12,H23,H31,H38,H42,H45,H49,H52,H58,H61,H66)</f>
        <v>0</v>
      </c>
    </row>
    <row r="7" s="1" customFormat="1" ht="16.95" customHeight="1" spans="1:8">
      <c r="A7" s="12">
        <v>501</v>
      </c>
      <c r="B7" s="15" t="s">
        <v>1742</v>
      </c>
      <c r="C7" s="14">
        <f t="shared" ref="C7:H7" si="1">SUM(C8:C11)</f>
        <v>43933</v>
      </c>
      <c r="D7" s="14">
        <f t="shared" si="1"/>
        <v>43933</v>
      </c>
      <c r="E7" s="14">
        <f t="shared" si="1"/>
        <v>0</v>
      </c>
      <c r="F7" s="14">
        <f t="shared" si="1"/>
        <v>36085</v>
      </c>
      <c r="G7" s="14">
        <f t="shared" si="1"/>
        <v>36085</v>
      </c>
      <c r="H7" s="14">
        <f t="shared" si="1"/>
        <v>0</v>
      </c>
    </row>
    <row r="8" s="1" customFormat="1" ht="16.95" customHeight="1" spans="1:8">
      <c r="A8" s="12">
        <v>50101</v>
      </c>
      <c r="B8" s="12" t="s">
        <v>1743</v>
      </c>
      <c r="C8" s="14">
        <f t="shared" ref="C8:C11" si="2">D8+E8</f>
        <v>21582</v>
      </c>
      <c r="D8" s="16">
        <v>21582</v>
      </c>
      <c r="E8" s="16">
        <v>0</v>
      </c>
      <c r="F8" s="14">
        <f t="shared" ref="F8:F11" si="3">G8+H8</f>
        <v>17354</v>
      </c>
      <c r="G8" s="16">
        <v>17354</v>
      </c>
      <c r="H8" s="16">
        <v>0</v>
      </c>
    </row>
    <row r="9" s="1" customFormat="1" ht="16.95" customHeight="1" spans="1:8">
      <c r="A9" s="12">
        <v>50102</v>
      </c>
      <c r="B9" s="12" t="s">
        <v>1744</v>
      </c>
      <c r="C9" s="14">
        <f t="shared" si="2"/>
        <v>8296</v>
      </c>
      <c r="D9" s="16">
        <v>8296</v>
      </c>
      <c r="E9" s="16">
        <v>0</v>
      </c>
      <c r="F9" s="14">
        <f t="shared" si="3"/>
        <v>7061</v>
      </c>
      <c r="G9" s="16">
        <v>7061</v>
      </c>
      <c r="H9" s="16">
        <v>0</v>
      </c>
    </row>
    <row r="10" s="1" customFormat="1" ht="16.95" customHeight="1" spans="1:8">
      <c r="A10" s="12">
        <v>50103</v>
      </c>
      <c r="B10" s="12" t="s">
        <v>1745</v>
      </c>
      <c r="C10" s="14">
        <f t="shared" si="2"/>
        <v>5743</v>
      </c>
      <c r="D10" s="16">
        <v>5743</v>
      </c>
      <c r="E10" s="16">
        <v>0</v>
      </c>
      <c r="F10" s="14">
        <f t="shared" si="3"/>
        <v>4957</v>
      </c>
      <c r="G10" s="16">
        <v>4957</v>
      </c>
      <c r="H10" s="16">
        <v>0</v>
      </c>
    </row>
    <row r="11" s="1" customFormat="1" ht="16.95" customHeight="1" spans="1:8">
      <c r="A11" s="12">
        <v>50199</v>
      </c>
      <c r="B11" s="12" t="s">
        <v>1746</v>
      </c>
      <c r="C11" s="14">
        <f t="shared" si="2"/>
        <v>8312</v>
      </c>
      <c r="D11" s="16">
        <v>8312</v>
      </c>
      <c r="E11" s="16">
        <v>0</v>
      </c>
      <c r="F11" s="14">
        <f t="shared" si="3"/>
        <v>6713</v>
      </c>
      <c r="G11" s="16">
        <v>6713</v>
      </c>
      <c r="H11" s="16">
        <v>0</v>
      </c>
    </row>
    <row r="12" s="1" customFormat="1" ht="16.95" customHeight="1" spans="1:8">
      <c r="A12" s="12">
        <v>502</v>
      </c>
      <c r="B12" s="15" t="s">
        <v>1747</v>
      </c>
      <c r="C12" s="14">
        <f t="shared" ref="C12:H12" si="4">SUM(C13:C22)</f>
        <v>28193</v>
      </c>
      <c r="D12" s="14">
        <f t="shared" si="4"/>
        <v>28193</v>
      </c>
      <c r="E12" s="14">
        <f t="shared" si="4"/>
        <v>0</v>
      </c>
      <c r="F12" s="14">
        <f t="shared" si="4"/>
        <v>4429</v>
      </c>
      <c r="G12" s="14">
        <f t="shared" si="4"/>
        <v>4429</v>
      </c>
      <c r="H12" s="14">
        <f t="shared" si="4"/>
        <v>0</v>
      </c>
    </row>
    <row r="13" s="1" customFormat="1" ht="16.95" customHeight="1" spans="1:8">
      <c r="A13" s="12">
        <v>50201</v>
      </c>
      <c r="B13" s="12" t="s">
        <v>1748</v>
      </c>
      <c r="C13" s="14">
        <f t="shared" ref="C13:C22" si="5">D13+E13</f>
        <v>3923</v>
      </c>
      <c r="D13" s="16">
        <v>3923</v>
      </c>
      <c r="E13" s="16">
        <v>0</v>
      </c>
      <c r="F13" s="14">
        <f t="shared" ref="F13:F22" si="6">G13+H13</f>
        <v>1230</v>
      </c>
      <c r="G13" s="16">
        <v>1230</v>
      </c>
      <c r="H13" s="16">
        <v>0</v>
      </c>
    </row>
    <row r="14" s="1" customFormat="1" ht="16.95" customHeight="1" spans="1:8">
      <c r="A14" s="12">
        <v>50202</v>
      </c>
      <c r="B14" s="12" t="s">
        <v>1749</v>
      </c>
      <c r="C14" s="14">
        <f t="shared" si="5"/>
        <v>126</v>
      </c>
      <c r="D14" s="16">
        <v>126</v>
      </c>
      <c r="E14" s="16">
        <v>0</v>
      </c>
      <c r="F14" s="14">
        <f t="shared" si="6"/>
        <v>54</v>
      </c>
      <c r="G14" s="16">
        <v>54</v>
      </c>
      <c r="H14" s="16">
        <v>0</v>
      </c>
    </row>
    <row r="15" s="1" customFormat="1" ht="16.95" customHeight="1" spans="1:8">
      <c r="A15" s="12">
        <v>50203</v>
      </c>
      <c r="B15" s="12" t="s">
        <v>1750</v>
      </c>
      <c r="C15" s="14">
        <f t="shared" si="5"/>
        <v>151</v>
      </c>
      <c r="D15" s="16">
        <v>151</v>
      </c>
      <c r="E15" s="16">
        <v>0</v>
      </c>
      <c r="F15" s="14">
        <f t="shared" si="6"/>
        <v>37</v>
      </c>
      <c r="G15" s="16">
        <v>37</v>
      </c>
      <c r="H15" s="16">
        <v>0</v>
      </c>
    </row>
    <row r="16" s="1" customFormat="1" ht="16.95" customHeight="1" spans="1:8">
      <c r="A16" s="12">
        <v>50204</v>
      </c>
      <c r="B16" s="12" t="s">
        <v>1751</v>
      </c>
      <c r="C16" s="14">
        <f t="shared" si="5"/>
        <v>346</v>
      </c>
      <c r="D16" s="16">
        <v>346</v>
      </c>
      <c r="E16" s="16">
        <v>0</v>
      </c>
      <c r="F16" s="14">
        <f t="shared" si="6"/>
        <v>68</v>
      </c>
      <c r="G16" s="16">
        <v>68</v>
      </c>
      <c r="H16" s="16">
        <v>0</v>
      </c>
    </row>
    <row r="17" s="1" customFormat="1" ht="16.95" customHeight="1" spans="1:8">
      <c r="A17" s="12">
        <v>50205</v>
      </c>
      <c r="B17" s="12" t="s">
        <v>1752</v>
      </c>
      <c r="C17" s="14">
        <f t="shared" si="5"/>
        <v>2399</v>
      </c>
      <c r="D17" s="16">
        <v>2399</v>
      </c>
      <c r="E17" s="16">
        <v>0</v>
      </c>
      <c r="F17" s="14">
        <f t="shared" si="6"/>
        <v>225</v>
      </c>
      <c r="G17" s="16">
        <v>225</v>
      </c>
      <c r="H17" s="16">
        <v>0</v>
      </c>
    </row>
    <row r="18" s="1" customFormat="1" ht="16.95" customHeight="1" spans="1:8">
      <c r="A18" s="12">
        <v>50206</v>
      </c>
      <c r="B18" s="12" t="s">
        <v>1753</v>
      </c>
      <c r="C18" s="14">
        <f t="shared" si="5"/>
        <v>220</v>
      </c>
      <c r="D18" s="16">
        <v>220</v>
      </c>
      <c r="E18" s="16">
        <v>0</v>
      </c>
      <c r="F18" s="14">
        <f t="shared" si="6"/>
        <v>40</v>
      </c>
      <c r="G18" s="16">
        <v>40</v>
      </c>
      <c r="H18" s="16">
        <v>0</v>
      </c>
    </row>
    <row r="19" s="1" customFormat="1" ht="16.95" customHeight="1" spans="1:8">
      <c r="A19" s="12">
        <v>50207</v>
      </c>
      <c r="B19" s="12" t="s">
        <v>1754</v>
      </c>
      <c r="C19" s="14">
        <f t="shared" si="5"/>
        <v>21</v>
      </c>
      <c r="D19" s="16">
        <v>21</v>
      </c>
      <c r="E19" s="16">
        <v>0</v>
      </c>
      <c r="F19" s="14">
        <f t="shared" si="6"/>
        <v>3</v>
      </c>
      <c r="G19" s="16">
        <v>3</v>
      </c>
      <c r="H19" s="16">
        <v>0</v>
      </c>
    </row>
    <row r="20" s="1" customFormat="1" ht="16.95" customHeight="1" spans="1:8">
      <c r="A20" s="12">
        <v>50208</v>
      </c>
      <c r="B20" s="12" t="s">
        <v>1755</v>
      </c>
      <c r="C20" s="14">
        <f t="shared" si="5"/>
        <v>450</v>
      </c>
      <c r="D20" s="16">
        <v>450</v>
      </c>
      <c r="E20" s="16">
        <v>0</v>
      </c>
      <c r="F20" s="14">
        <f t="shared" si="6"/>
        <v>63</v>
      </c>
      <c r="G20" s="16">
        <v>63</v>
      </c>
      <c r="H20" s="16">
        <v>0</v>
      </c>
    </row>
    <row r="21" s="1" customFormat="1" ht="16.95" customHeight="1" spans="1:8">
      <c r="A21" s="12">
        <v>50209</v>
      </c>
      <c r="B21" s="12" t="s">
        <v>1756</v>
      </c>
      <c r="C21" s="14">
        <f t="shared" si="5"/>
        <v>724</v>
      </c>
      <c r="D21" s="16">
        <v>724</v>
      </c>
      <c r="E21" s="16">
        <v>0</v>
      </c>
      <c r="F21" s="14">
        <f t="shared" si="6"/>
        <v>246</v>
      </c>
      <c r="G21" s="16">
        <v>246</v>
      </c>
      <c r="H21" s="16">
        <v>0</v>
      </c>
    </row>
    <row r="22" s="1" customFormat="1" ht="16.95" customHeight="1" spans="1:8">
      <c r="A22" s="12">
        <v>50299</v>
      </c>
      <c r="B22" s="12" t="s">
        <v>1757</v>
      </c>
      <c r="C22" s="14">
        <f t="shared" si="5"/>
        <v>19833</v>
      </c>
      <c r="D22" s="16">
        <v>19833</v>
      </c>
      <c r="E22" s="16">
        <v>0</v>
      </c>
      <c r="F22" s="14">
        <f t="shared" si="6"/>
        <v>2463</v>
      </c>
      <c r="G22" s="16">
        <v>2463</v>
      </c>
      <c r="H22" s="16">
        <v>0</v>
      </c>
    </row>
    <row r="23" s="1" customFormat="1" ht="16.95" customHeight="1" spans="1:8">
      <c r="A23" s="12">
        <v>503</v>
      </c>
      <c r="B23" s="15" t="s">
        <v>1758</v>
      </c>
      <c r="C23" s="14">
        <f t="shared" ref="C23:H23" si="7">SUM(C24:C30)</f>
        <v>65725</v>
      </c>
      <c r="D23" s="14">
        <f t="shared" si="7"/>
        <v>65725</v>
      </c>
      <c r="E23" s="14">
        <f t="shared" si="7"/>
        <v>0</v>
      </c>
      <c r="F23" s="14">
        <f t="shared" si="7"/>
        <v>0</v>
      </c>
      <c r="G23" s="14">
        <f t="shared" si="7"/>
        <v>0</v>
      </c>
      <c r="H23" s="14">
        <f t="shared" si="7"/>
        <v>0</v>
      </c>
    </row>
    <row r="24" s="1" customFormat="1" ht="16.95" customHeight="1" spans="1:8">
      <c r="A24" s="12">
        <v>50301</v>
      </c>
      <c r="B24" s="12" t="s">
        <v>1759</v>
      </c>
      <c r="C24" s="14">
        <f t="shared" ref="C24:C30" si="8">D24+E24</f>
        <v>197</v>
      </c>
      <c r="D24" s="16">
        <v>197</v>
      </c>
      <c r="E24" s="16">
        <v>0</v>
      </c>
      <c r="F24" s="14">
        <f t="shared" ref="F24:F30" si="9">G24+H24</f>
        <v>0</v>
      </c>
      <c r="G24" s="16">
        <v>0</v>
      </c>
      <c r="H24" s="16">
        <v>0</v>
      </c>
    </row>
    <row r="25" s="1" customFormat="1" ht="16.95" customHeight="1" spans="1:8">
      <c r="A25" s="12">
        <v>50302</v>
      </c>
      <c r="B25" s="12" t="s">
        <v>1760</v>
      </c>
      <c r="C25" s="14">
        <f t="shared" si="8"/>
        <v>12097</v>
      </c>
      <c r="D25" s="16">
        <v>12097</v>
      </c>
      <c r="E25" s="16">
        <v>0</v>
      </c>
      <c r="F25" s="14">
        <f t="shared" si="9"/>
        <v>0</v>
      </c>
      <c r="G25" s="16">
        <v>0</v>
      </c>
      <c r="H25" s="16">
        <v>0</v>
      </c>
    </row>
    <row r="26" s="1" customFormat="1" ht="16.95" customHeight="1" spans="1:8">
      <c r="A26" s="12">
        <v>50303</v>
      </c>
      <c r="B26" s="12" t="s">
        <v>1761</v>
      </c>
      <c r="C26" s="14">
        <f t="shared" si="8"/>
        <v>144</v>
      </c>
      <c r="D26" s="16">
        <v>144</v>
      </c>
      <c r="E26" s="16">
        <v>0</v>
      </c>
      <c r="F26" s="14">
        <f t="shared" si="9"/>
        <v>0</v>
      </c>
      <c r="G26" s="16">
        <v>0</v>
      </c>
      <c r="H26" s="16">
        <v>0</v>
      </c>
    </row>
    <row r="27" s="1" customFormat="1" ht="17.25" customHeight="1" spans="1:8">
      <c r="A27" s="12">
        <v>50305</v>
      </c>
      <c r="B27" s="12" t="s">
        <v>1762</v>
      </c>
      <c r="C27" s="14">
        <f t="shared" si="8"/>
        <v>0</v>
      </c>
      <c r="D27" s="16">
        <v>0</v>
      </c>
      <c r="E27" s="16">
        <v>0</v>
      </c>
      <c r="F27" s="14">
        <f t="shared" si="9"/>
        <v>0</v>
      </c>
      <c r="G27" s="16">
        <v>0</v>
      </c>
      <c r="H27" s="16">
        <v>0</v>
      </c>
    </row>
    <row r="28" s="1" customFormat="1" ht="16.95" customHeight="1" spans="1:8">
      <c r="A28" s="12">
        <v>50306</v>
      </c>
      <c r="B28" s="12" t="s">
        <v>1763</v>
      </c>
      <c r="C28" s="14">
        <f t="shared" si="8"/>
        <v>1059</v>
      </c>
      <c r="D28" s="16">
        <v>1059</v>
      </c>
      <c r="E28" s="16">
        <v>0</v>
      </c>
      <c r="F28" s="14">
        <f t="shared" si="9"/>
        <v>0</v>
      </c>
      <c r="G28" s="16">
        <v>0</v>
      </c>
      <c r="H28" s="16">
        <v>0</v>
      </c>
    </row>
    <row r="29" s="1" customFormat="1" ht="16.95" customHeight="1" spans="1:8">
      <c r="A29" s="12">
        <v>50307</v>
      </c>
      <c r="B29" s="12" t="s">
        <v>1764</v>
      </c>
      <c r="C29" s="14">
        <f t="shared" si="8"/>
        <v>242</v>
      </c>
      <c r="D29" s="16">
        <v>242</v>
      </c>
      <c r="E29" s="16">
        <v>0</v>
      </c>
      <c r="F29" s="14">
        <f t="shared" si="9"/>
        <v>0</v>
      </c>
      <c r="G29" s="16">
        <v>0</v>
      </c>
      <c r="H29" s="16">
        <v>0</v>
      </c>
    </row>
    <row r="30" s="1" customFormat="1" ht="16.95" customHeight="1" spans="1:8">
      <c r="A30" s="12">
        <v>50399</v>
      </c>
      <c r="B30" s="12" t="s">
        <v>1765</v>
      </c>
      <c r="C30" s="14">
        <f t="shared" si="8"/>
        <v>51986</v>
      </c>
      <c r="D30" s="16">
        <v>51986</v>
      </c>
      <c r="E30" s="16">
        <v>0</v>
      </c>
      <c r="F30" s="14">
        <f t="shared" si="9"/>
        <v>0</v>
      </c>
      <c r="G30" s="16">
        <v>0</v>
      </c>
      <c r="H30" s="16">
        <v>0</v>
      </c>
    </row>
    <row r="31" s="1" customFormat="1" ht="16.95" customHeight="1" spans="1:8">
      <c r="A31" s="12">
        <v>504</v>
      </c>
      <c r="B31" s="15" t="s">
        <v>1766</v>
      </c>
      <c r="C31" s="14">
        <f t="shared" ref="C31:H31" si="10">SUM(C32:C37)</f>
        <v>8778</v>
      </c>
      <c r="D31" s="14">
        <f t="shared" si="10"/>
        <v>8778</v>
      </c>
      <c r="E31" s="14">
        <f t="shared" si="10"/>
        <v>0</v>
      </c>
      <c r="F31" s="14">
        <f t="shared" si="10"/>
        <v>0</v>
      </c>
      <c r="G31" s="14">
        <f t="shared" si="10"/>
        <v>0</v>
      </c>
      <c r="H31" s="14">
        <f t="shared" si="10"/>
        <v>0</v>
      </c>
    </row>
    <row r="32" s="1" customFormat="1" ht="16.95" customHeight="1" spans="1:8">
      <c r="A32" s="12">
        <v>50401</v>
      </c>
      <c r="B32" s="12" t="s">
        <v>1759</v>
      </c>
      <c r="C32" s="14">
        <f t="shared" ref="C32:C37" si="11">D32+E32</f>
        <v>7</v>
      </c>
      <c r="D32" s="16">
        <v>7</v>
      </c>
      <c r="E32" s="16">
        <v>0</v>
      </c>
      <c r="F32" s="14">
        <f t="shared" ref="F32:F37" si="12">G32+H32</f>
        <v>0</v>
      </c>
      <c r="G32" s="16">
        <v>0</v>
      </c>
      <c r="H32" s="16">
        <v>0</v>
      </c>
    </row>
    <row r="33" s="1" customFormat="1" ht="16.95" customHeight="1" spans="1:8">
      <c r="A33" s="12">
        <v>50402</v>
      </c>
      <c r="B33" s="12" t="s">
        <v>1760</v>
      </c>
      <c r="C33" s="14">
        <f t="shared" si="11"/>
        <v>4943</v>
      </c>
      <c r="D33" s="16">
        <v>4943</v>
      </c>
      <c r="E33" s="16">
        <v>0</v>
      </c>
      <c r="F33" s="14">
        <f t="shared" si="12"/>
        <v>0</v>
      </c>
      <c r="G33" s="16">
        <v>0</v>
      </c>
      <c r="H33" s="16">
        <v>0</v>
      </c>
    </row>
    <row r="34" s="1" customFormat="1" ht="16.95" customHeight="1" spans="1:8">
      <c r="A34" s="12">
        <v>50403</v>
      </c>
      <c r="B34" s="12" t="s">
        <v>1761</v>
      </c>
      <c r="C34" s="14">
        <f t="shared" si="11"/>
        <v>0</v>
      </c>
      <c r="D34" s="16">
        <v>0</v>
      </c>
      <c r="E34" s="16">
        <v>0</v>
      </c>
      <c r="F34" s="14">
        <f t="shared" si="12"/>
        <v>0</v>
      </c>
      <c r="G34" s="16">
        <v>0</v>
      </c>
      <c r="H34" s="16">
        <v>0</v>
      </c>
    </row>
    <row r="35" s="1" customFormat="1" ht="16.95" customHeight="1" spans="1:8">
      <c r="A35" s="12">
        <v>50404</v>
      </c>
      <c r="B35" s="12" t="s">
        <v>1763</v>
      </c>
      <c r="C35" s="14">
        <f t="shared" si="11"/>
        <v>5</v>
      </c>
      <c r="D35" s="16">
        <v>5</v>
      </c>
      <c r="E35" s="16">
        <v>0</v>
      </c>
      <c r="F35" s="14">
        <f t="shared" si="12"/>
        <v>0</v>
      </c>
      <c r="G35" s="16">
        <v>0</v>
      </c>
      <c r="H35" s="16">
        <v>0</v>
      </c>
    </row>
    <row r="36" s="1" customFormat="1" ht="16.95" customHeight="1" spans="1:8">
      <c r="A36" s="12">
        <v>50405</v>
      </c>
      <c r="B36" s="12" t="s">
        <v>1764</v>
      </c>
      <c r="C36" s="14">
        <f t="shared" si="11"/>
        <v>10</v>
      </c>
      <c r="D36" s="16">
        <v>10</v>
      </c>
      <c r="E36" s="16">
        <v>0</v>
      </c>
      <c r="F36" s="14">
        <f t="shared" si="12"/>
        <v>0</v>
      </c>
      <c r="G36" s="16">
        <v>0</v>
      </c>
      <c r="H36" s="16">
        <v>0</v>
      </c>
    </row>
    <row r="37" s="1" customFormat="1" ht="17.25" customHeight="1" spans="1:8">
      <c r="A37" s="12">
        <v>50499</v>
      </c>
      <c r="B37" s="12" t="s">
        <v>1765</v>
      </c>
      <c r="C37" s="14">
        <f t="shared" si="11"/>
        <v>3813</v>
      </c>
      <c r="D37" s="16">
        <v>3813</v>
      </c>
      <c r="E37" s="16">
        <v>0</v>
      </c>
      <c r="F37" s="14">
        <f t="shared" si="12"/>
        <v>0</v>
      </c>
      <c r="G37" s="16">
        <v>0</v>
      </c>
      <c r="H37" s="16">
        <v>0</v>
      </c>
    </row>
    <row r="38" s="1" customFormat="1" ht="16.95" customHeight="1" spans="1:8">
      <c r="A38" s="12">
        <v>505</v>
      </c>
      <c r="B38" s="15" t="s">
        <v>1767</v>
      </c>
      <c r="C38" s="14">
        <f t="shared" ref="C38:H38" si="13">SUM(C39:C41)</f>
        <v>50434</v>
      </c>
      <c r="D38" s="14">
        <f t="shared" si="13"/>
        <v>50434</v>
      </c>
      <c r="E38" s="14">
        <f t="shared" si="13"/>
        <v>0</v>
      </c>
      <c r="F38" s="14">
        <f t="shared" si="13"/>
        <v>36222</v>
      </c>
      <c r="G38" s="14">
        <f t="shared" si="13"/>
        <v>36222</v>
      </c>
      <c r="H38" s="14">
        <f t="shared" si="13"/>
        <v>0</v>
      </c>
    </row>
    <row r="39" s="1" customFormat="1" ht="16.95" customHeight="1" spans="1:8">
      <c r="A39" s="12">
        <v>50501</v>
      </c>
      <c r="B39" s="12" t="s">
        <v>1768</v>
      </c>
      <c r="C39" s="14">
        <f t="shared" ref="C39:C41" si="14">D39+E39</f>
        <v>40027</v>
      </c>
      <c r="D39" s="16">
        <v>40027</v>
      </c>
      <c r="E39" s="16">
        <v>0</v>
      </c>
      <c r="F39" s="14">
        <f t="shared" ref="F39:F41" si="15">G39+H39</f>
        <v>32254</v>
      </c>
      <c r="G39" s="16">
        <v>32254</v>
      </c>
      <c r="H39" s="16">
        <v>0</v>
      </c>
    </row>
    <row r="40" s="1" customFormat="1" ht="16.95" customHeight="1" spans="1:8">
      <c r="A40" s="12">
        <v>50502</v>
      </c>
      <c r="B40" s="12" t="s">
        <v>1769</v>
      </c>
      <c r="C40" s="14">
        <f t="shared" si="14"/>
        <v>7340</v>
      </c>
      <c r="D40" s="16">
        <v>7340</v>
      </c>
      <c r="E40" s="16">
        <v>0</v>
      </c>
      <c r="F40" s="14">
        <f t="shared" si="15"/>
        <v>2756</v>
      </c>
      <c r="G40" s="16">
        <v>2756</v>
      </c>
      <c r="H40" s="16">
        <v>0</v>
      </c>
    </row>
    <row r="41" s="1" customFormat="1" ht="16.95" customHeight="1" spans="1:8">
      <c r="A41" s="12">
        <v>50599</v>
      </c>
      <c r="B41" s="12" t="s">
        <v>1770</v>
      </c>
      <c r="C41" s="14">
        <f t="shared" si="14"/>
        <v>3067</v>
      </c>
      <c r="D41" s="16">
        <v>3067</v>
      </c>
      <c r="E41" s="16">
        <v>0</v>
      </c>
      <c r="F41" s="14">
        <f t="shared" si="15"/>
        <v>1212</v>
      </c>
      <c r="G41" s="16">
        <v>1212</v>
      </c>
      <c r="H41" s="16">
        <v>0</v>
      </c>
    </row>
    <row r="42" s="1" customFormat="1" ht="16.95" customHeight="1" spans="1:8">
      <c r="A42" s="12">
        <v>506</v>
      </c>
      <c r="B42" s="15" t="s">
        <v>1771</v>
      </c>
      <c r="C42" s="14">
        <f t="shared" ref="C42:H42" si="16">SUM(C43:C44)</f>
        <v>23658</v>
      </c>
      <c r="D42" s="14">
        <f t="shared" si="16"/>
        <v>23658</v>
      </c>
      <c r="E42" s="14">
        <f t="shared" si="16"/>
        <v>0</v>
      </c>
      <c r="F42" s="14">
        <f t="shared" si="16"/>
        <v>0</v>
      </c>
      <c r="G42" s="14">
        <f t="shared" si="16"/>
        <v>0</v>
      </c>
      <c r="H42" s="14">
        <f t="shared" si="16"/>
        <v>0</v>
      </c>
    </row>
    <row r="43" s="1" customFormat="1" ht="16.95" customHeight="1" spans="1:8">
      <c r="A43" s="12">
        <v>50601</v>
      </c>
      <c r="B43" s="12" t="s">
        <v>1772</v>
      </c>
      <c r="C43" s="14">
        <f t="shared" ref="C43:C48" si="17">D43+E43</f>
        <v>23078</v>
      </c>
      <c r="D43" s="16">
        <v>23078</v>
      </c>
      <c r="E43" s="16">
        <v>0</v>
      </c>
      <c r="F43" s="14">
        <f t="shared" ref="F43:F48" si="18">G43+H43</f>
        <v>0</v>
      </c>
      <c r="G43" s="16">
        <v>0</v>
      </c>
      <c r="H43" s="16">
        <v>0</v>
      </c>
    </row>
    <row r="44" s="1" customFormat="1" ht="16.95" customHeight="1" spans="1:8">
      <c r="A44" s="12">
        <v>50602</v>
      </c>
      <c r="B44" s="12" t="s">
        <v>1773</v>
      </c>
      <c r="C44" s="14">
        <f t="shared" si="17"/>
        <v>580</v>
      </c>
      <c r="D44" s="16">
        <v>580</v>
      </c>
      <c r="E44" s="16">
        <v>0</v>
      </c>
      <c r="F44" s="14">
        <f t="shared" si="18"/>
        <v>0</v>
      </c>
      <c r="G44" s="16">
        <v>0</v>
      </c>
      <c r="H44" s="16">
        <v>0</v>
      </c>
    </row>
    <row r="45" s="1" customFormat="1" ht="16.95" customHeight="1" spans="1:8">
      <c r="A45" s="12">
        <v>507</v>
      </c>
      <c r="B45" s="15" t="s">
        <v>1774</v>
      </c>
      <c r="C45" s="14">
        <f t="shared" ref="C45:H45" si="19">SUM(C46:C48)</f>
        <v>16175</v>
      </c>
      <c r="D45" s="14">
        <f t="shared" si="19"/>
        <v>16175</v>
      </c>
      <c r="E45" s="14">
        <f t="shared" si="19"/>
        <v>0</v>
      </c>
      <c r="F45" s="14">
        <f t="shared" si="19"/>
        <v>0</v>
      </c>
      <c r="G45" s="14">
        <f t="shared" si="19"/>
        <v>0</v>
      </c>
      <c r="H45" s="14">
        <f t="shared" si="19"/>
        <v>0</v>
      </c>
    </row>
    <row r="46" s="1" customFormat="1" ht="16.95" customHeight="1" spans="1:8">
      <c r="A46" s="12">
        <v>50701</v>
      </c>
      <c r="B46" s="12" t="s">
        <v>1775</v>
      </c>
      <c r="C46" s="14">
        <f t="shared" si="17"/>
        <v>1047</v>
      </c>
      <c r="D46" s="16">
        <v>1047</v>
      </c>
      <c r="E46" s="16">
        <v>0</v>
      </c>
      <c r="F46" s="14">
        <f t="shared" si="18"/>
        <v>0</v>
      </c>
      <c r="G46" s="16">
        <v>0</v>
      </c>
      <c r="H46" s="16">
        <v>0</v>
      </c>
    </row>
    <row r="47" s="1" customFormat="1" ht="16.95" customHeight="1" spans="1:8">
      <c r="A47" s="12">
        <v>50702</v>
      </c>
      <c r="B47" s="12" t="s">
        <v>1776</v>
      </c>
      <c r="C47" s="14">
        <f t="shared" si="17"/>
        <v>31</v>
      </c>
      <c r="D47" s="16">
        <v>31</v>
      </c>
      <c r="E47" s="16">
        <v>0</v>
      </c>
      <c r="F47" s="14">
        <f t="shared" si="18"/>
        <v>0</v>
      </c>
      <c r="G47" s="16">
        <v>0</v>
      </c>
      <c r="H47" s="16">
        <v>0</v>
      </c>
    </row>
    <row r="48" s="1" customFormat="1" ht="16.95" customHeight="1" spans="1:8">
      <c r="A48" s="12">
        <v>50799</v>
      </c>
      <c r="B48" s="12" t="s">
        <v>1777</v>
      </c>
      <c r="C48" s="14">
        <f t="shared" si="17"/>
        <v>15097</v>
      </c>
      <c r="D48" s="16">
        <v>15097</v>
      </c>
      <c r="E48" s="16">
        <v>0</v>
      </c>
      <c r="F48" s="14">
        <f t="shared" si="18"/>
        <v>0</v>
      </c>
      <c r="G48" s="16">
        <v>0</v>
      </c>
      <c r="H48" s="16">
        <v>0</v>
      </c>
    </row>
    <row r="49" s="1" customFormat="1" ht="16.95" customHeight="1" spans="1:8">
      <c r="A49" s="12">
        <v>508</v>
      </c>
      <c r="B49" s="15" t="s">
        <v>1778</v>
      </c>
      <c r="C49" s="14">
        <f t="shared" ref="C49:H49" si="20">SUM(C50:C51)</f>
        <v>25</v>
      </c>
      <c r="D49" s="14">
        <f t="shared" si="20"/>
        <v>25</v>
      </c>
      <c r="E49" s="14">
        <f t="shared" si="20"/>
        <v>0</v>
      </c>
      <c r="F49" s="14">
        <f t="shared" si="20"/>
        <v>0</v>
      </c>
      <c r="G49" s="14">
        <f t="shared" si="20"/>
        <v>0</v>
      </c>
      <c r="H49" s="14">
        <f t="shared" si="20"/>
        <v>0</v>
      </c>
    </row>
    <row r="50" s="1" customFormat="1" ht="16.95" customHeight="1" spans="1:8">
      <c r="A50" s="12">
        <v>50801</v>
      </c>
      <c r="B50" s="12" t="s">
        <v>1779</v>
      </c>
      <c r="C50" s="14">
        <f t="shared" ref="C50:C57" si="21">D50+E50</f>
        <v>25</v>
      </c>
      <c r="D50" s="16">
        <v>25</v>
      </c>
      <c r="E50" s="16">
        <v>0</v>
      </c>
      <c r="F50" s="14">
        <f t="shared" ref="F50:F57" si="22">G50+H50</f>
        <v>0</v>
      </c>
      <c r="G50" s="16">
        <v>0</v>
      </c>
      <c r="H50" s="16">
        <v>0</v>
      </c>
    </row>
    <row r="51" s="1" customFormat="1" ht="17.25" customHeight="1" spans="1:8">
      <c r="A51" s="12">
        <v>50802</v>
      </c>
      <c r="B51" s="12" t="s">
        <v>1780</v>
      </c>
      <c r="C51" s="14">
        <f t="shared" si="21"/>
        <v>0</v>
      </c>
      <c r="D51" s="16">
        <v>0</v>
      </c>
      <c r="E51" s="16">
        <v>0</v>
      </c>
      <c r="F51" s="14">
        <f t="shared" si="22"/>
        <v>0</v>
      </c>
      <c r="G51" s="16">
        <v>0</v>
      </c>
      <c r="H51" s="16">
        <v>0</v>
      </c>
    </row>
    <row r="52" s="1" customFormat="1" ht="16.95" customHeight="1" spans="1:8">
      <c r="A52" s="12">
        <v>509</v>
      </c>
      <c r="B52" s="15" t="s">
        <v>1781</v>
      </c>
      <c r="C52" s="14">
        <f t="shared" ref="C52:H52" si="23">SUM(C53:C57)</f>
        <v>42323</v>
      </c>
      <c r="D52" s="14">
        <f t="shared" si="23"/>
        <v>42323</v>
      </c>
      <c r="E52" s="14">
        <f t="shared" si="23"/>
        <v>0</v>
      </c>
      <c r="F52" s="14">
        <f t="shared" si="23"/>
        <v>2159</v>
      </c>
      <c r="G52" s="14">
        <f t="shared" si="23"/>
        <v>2159</v>
      </c>
      <c r="H52" s="14">
        <f t="shared" si="23"/>
        <v>0</v>
      </c>
    </row>
    <row r="53" s="1" customFormat="1" ht="16.95" customHeight="1" spans="1:8">
      <c r="A53" s="12">
        <v>50901</v>
      </c>
      <c r="B53" s="12" t="s">
        <v>1782</v>
      </c>
      <c r="C53" s="14">
        <f t="shared" si="21"/>
        <v>10342</v>
      </c>
      <c r="D53" s="16">
        <v>10342</v>
      </c>
      <c r="E53" s="16">
        <v>0</v>
      </c>
      <c r="F53" s="14">
        <f t="shared" si="22"/>
        <v>99</v>
      </c>
      <c r="G53" s="16">
        <v>99</v>
      </c>
      <c r="H53" s="16">
        <v>0</v>
      </c>
    </row>
    <row r="54" s="1" customFormat="1" ht="16.95" customHeight="1" spans="1:8">
      <c r="A54" s="12">
        <v>50902</v>
      </c>
      <c r="B54" s="12" t="s">
        <v>1783</v>
      </c>
      <c r="C54" s="14">
        <f t="shared" si="21"/>
        <v>316</v>
      </c>
      <c r="D54" s="16">
        <v>316</v>
      </c>
      <c r="E54" s="16">
        <v>0</v>
      </c>
      <c r="F54" s="14">
        <f t="shared" si="22"/>
        <v>0</v>
      </c>
      <c r="G54" s="16">
        <v>0</v>
      </c>
      <c r="H54" s="16">
        <v>0</v>
      </c>
    </row>
    <row r="55" s="1" customFormat="1" ht="16.95" customHeight="1" spans="1:8">
      <c r="A55" s="12">
        <v>50903</v>
      </c>
      <c r="B55" s="12" t="s">
        <v>1784</v>
      </c>
      <c r="C55" s="14">
        <f t="shared" si="21"/>
        <v>12929</v>
      </c>
      <c r="D55" s="16">
        <v>12929</v>
      </c>
      <c r="E55" s="16">
        <v>0</v>
      </c>
      <c r="F55" s="14">
        <f t="shared" si="22"/>
        <v>0</v>
      </c>
      <c r="G55" s="16">
        <v>0</v>
      </c>
      <c r="H55" s="16">
        <v>0</v>
      </c>
    </row>
    <row r="56" s="1" customFormat="1" ht="16.95" customHeight="1" spans="1:8">
      <c r="A56" s="12">
        <v>50905</v>
      </c>
      <c r="B56" s="12" t="s">
        <v>1785</v>
      </c>
      <c r="C56" s="14">
        <f t="shared" si="21"/>
        <v>676</v>
      </c>
      <c r="D56" s="16">
        <v>676</v>
      </c>
      <c r="E56" s="16">
        <v>0</v>
      </c>
      <c r="F56" s="14">
        <f t="shared" si="22"/>
        <v>592</v>
      </c>
      <c r="G56" s="16">
        <v>592</v>
      </c>
      <c r="H56" s="16">
        <v>0</v>
      </c>
    </row>
    <row r="57" s="1" customFormat="1" ht="16.95" customHeight="1" spans="1:8">
      <c r="A57" s="12">
        <v>50999</v>
      </c>
      <c r="B57" s="12" t="s">
        <v>1786</v>
      </c>
      <c r="C57" s="14">
        <f t="shared" si="21"/>
        <v>18060</v>
      </c>
      <c r="D57" s="16">
        <v>18060</v>
      </c>
      <c r="E57" s="16">
        <v>0</v>
      </c>
      <c r="F57" s="14">
        <f t="shared" si="22"/>
        <v>1468</v>
      </c>
      <c r="G57" s="16">
        <v>1468</v>
      </c>
      <c r="H57" s="16">
        <v>0</v>
      </c>
    </row>
    <row r="58" s="1" customFormat="1" ht="16.95" customHeight="1" spans="1:8">
      <c r="A58" s="12">
        <v>510</v>
      </c>
      <c r="B58" s="15" t="s">
        <v>1787</v>
      </c>
      <c r="C58" s="14">
        <f t="shared" ref="C58:H58" si="24">SUM(C59:C60)</f>
        <v>48202</v>
      </c>
      <c r="D58" s="14">
        <f t="shared" si="24"/>
        <v>48202</v>
      </c>
      <c r="E58" s="14">
        <f t="shared" si="24"/>
        <v>0</v>
      </c>
      <c r="F58" s="14">
        <f t="shared" si="24"/>
        <v>0</v>
      </c>
      <c r="G58" s="14">
        <f t="shared" si="24"/>
        <v>0</v>
      </c>
      <c r="H58" s="14">
        <f t="shared" si="24"/>
        <v>0</v>
      </c>
    </row>
    <row r="59" s="1" customFormat="1" ht="16.95" customHeight="1" spans="1:8">
      <c r="A59" s="12">
        <v>51002</v>
      </c>
      <c r="B59" s="12" t="s">
        <v>1788</v>
      </c>
      <c r="C59" s="14">
        <f t="shared" ref="C59:C65" si="25">D59+E59</f>
        <v>48202</v>
      </c>
      <c r="D59" s="16">
        <v>48202</v>
      </c>
      <c r="E59" s="16">
        <v>0</v>
      </c>
      <c r="F59" s="14">
        <f t="shared" ref="F59:F65" si="26">G59+H59</f>
        <v>0</v>
      </c>
      <c r="G59" s="16">
        <v>0</v>
      </c>
      <c r="H59" s="16">
        <v>0</v>
      </c>
    </row>
    <row r="60" s="1" customFormat="1" ht="16.95" customHeight="1" spans="1:8">
      <c r="A60" s="12">
        <v>51003</v>
      </c>
      <c r="B60" s="12" t="s">
        <v>1078</v>
      </c>
      <c r="C60" s="14">
        <f t="shared" si="25"/>
        <v>0</v>
      </c>
      <c r="D60" s="16">
        <v>0</v>
      </c>
      <c r="E60" s="16">
        <v>0</v>
      </c>
      <c r="F60" s="14">
        <f t="shared" si="26"/>
        <v>0</v>
      </c>
      <c r="G60" s="16">
        <v>0</v>
      </c>
      <c r="H60" s="16">
        <v>0</v>
      </c>
    </row>
    <row r="61" s="1" customFormat="1" ht="16.95" customHeight="1" spans="1:8">
      <c r="A61" s="12">
        <v>511</v>
      </c>
      <c r="B61" s="15" t="s">
        <v>1789</v>
      </c>
      <c r="C61" s="14">
        <f t="shared" ref="C61:H61" si="27">SUM(C62:C65)</f>
        <v>3577</v>
      </c>
      <c r="D61" s="14">
        <f t="shared" si="27"/>
        <v>3577</v>
      </c>
      <c r="E61" s="14">
        <f t="shared" si="27"/>
        <v>0</v>
      </c>
      <c r="F61" s="14">
        <f t="shared" si="27"/>
        <v>0</v>
      </c>
      <c r="G61" s="14">
        <f t="shared" si="27"/>
        <v>0</v>
      </c>
      <c r="H61" s="14">
        <f t="shared" si="27"/>
        <v>0</v>
      </c>
    </row>
    <row r="62" s="1" customFormat="1" ht="16.95" customHeight="1" spans="1:8">
      <c r="A62" s="12">
        <v>51101</v>
      </c>
      <c r="B62" s="12" t="s">
        <v>1790</v>
      </c>
      <c r="C62" s="14">
        <f t="shared" si="25"/>
        <v>3533</v>
      </c>
      <c r="D62" s="16">
        <v>3533</v>
      </c>
      <c r="E62" s="16">
        <v>0</v>
      </c>
      <c r="F62" s="14">
        <f t="shared" si="26"/>
        <v>0</v>
      </c>
      <c r="G62" s="16">
        <v>0</v>
      </c>
      <c r="H62" s="16">
        <v>0</v>
      </c>
    </row>
    <row r="63" s="1" customFormat="1" ht="16.95" customHeight="1" spans="1:8">
      <c r="A63" s="12">
        <v>51102</v>
      </c>
      <c r="B63" s="12" t="s">
        <v>1791</v>
      </c>
      <c r="C63" s="14">
        <f t="shared" si="25"/>
        <v>0</v>
      </c>
      <c r="D63" s="16">
        <v>0</v>
      </c>
      <c r="E63" s="16">
        <v>0</v>
      </c>
      <c r="F63" s="14">
        <f t="shared" si="26"/>
        <v>0</v>
      </c>
      <c r="G63" s="16">
        <v>0</v>
      </c>
      <c r="H63" s="16">
        <v>0</v>
      </c>
    </row>
    <row r="64" s="1" customFormat="1" ht="16.95" customHeight="1" spans="1:8">
      <c r="A64" s="12">
        <v>51103</v>
      </c>
      <c r="B64" s="12" t="s">
        <v>1792</v>
      </c>
      <c r="C64" s="14">
        <f t="shared" si="25"/>
        <v>44</v>
      </c>
      <c r="D64" s="16">
        <v>44</v>
      </c>
      <c r="E64" s="16">
        <v>0</v>
      </c>
      <c r="F64" s="14">
        <f t="shared" si="26"/>
        <v>0</v>
      </c>
      <c r="G64" s="16">
        <v>0</v>
      </c>
      <c r="H64" s="16">
        <v>0</v>
      </c>
    </row>
    <row r="65" s="1" customFormat="1" ht="16.95" customHeight="1" spans="1:8">
      <c r="A65" s="12">
        <v>51104</v>
      </c>
      <c r="B65" s="12" t="s">
        <v>1793</v>
      </c>
      <c r="C65" s="14">
        <f t="shared" si="25"/>
        <v>0</v>
      </c>
      <c r="D65" s="16">
        <v>0</v>
      </c>
      <c r="E65" s="16">
        <v>0</v>
      </c>
      <c r="F65" s="14">
        <f t="shared" si="26"/>
        <v>0</v>
      </c>
      <c r="G65" s="16">
        <v>0</v>
      </c>
      <c r="H65" s="16">
        <v>0</v>
      </c>
    </row>
    <row r="66" s="1" customFormat="1" ht="16.95" customHeight="1" spans="1:8">
      <c r="A66" s="12">
        <v>599</v>
      </c>
      <c r="B66" s="15" t="s">
        <v>1794</v>
      </c>
      <c r="C66" s="14">
        <f t="shared" ref="C66:H66" si="28">SUM(C67:C70)</f>
        <v>3517</v>
      </c>
      <c r="D66" s="14">
        <f t="shared" si="28"/>
        <v>3517</v>
      </c>
      <c r="E66" s="14">
        <f t="shared" si="28"/>
        <v>0</v>
      </c>
      <c r="F66" s="14">
        <f t="shared" si="28"/>
        <v>0</v>
      </c>
      <c r="G66" s="14">
        <f t="shared" si="28"/>
        <v>0</v>
      </c>
      <c r="H66" s="14">
        <f t="shared" si="28"/>
        <v>0</v>
      </c>
    </row>
    <row r="67" s="1" customFormat="1" ht="17.25" customHeight="1" spans="1:8">
      <c r="A67" s="12">
        <v>59906</v>
      </c>
      <c r="B67" s="12" t="s">
        <v>1795</v>
      </c>
      <c r="C67" s="14">
        <f t="shared" ref="C67:C70" si="29">D67+E67</f>
        <v>0</v>
      </c>
      <c r="D67" s="16">
        <v>0</v>
      </c>
      <c r="E67" s="16">
        <v>0</v>
      </c>
      <c r="F67" s="14">
        <f t="shared" ref="F67:F70" si="30">G67+H67</f>
        <v>0</v>
      </c>
      <c r="G67" s="16">
        <v>0</v>
      </c>
      <c r="H67" s="16">
        <v>0</v>
      </c>
    </row>
    <row r="68" s="1" customFormat="1" ht="16.95" customHeight="1" spans="1:8">
      <c r="A68" s="12">
        <v>59907</v>
      </c>
      <c r="B68" s="12" t="s">
        <v>1796</v>
      </c>
      <c r="C68" s="14">
        <f t="shared" si="29"/>
        <v>0</v>
      </c>
      <c r="D68" s="16">
        <v>0</v>
      </c>
      <c r="E68" s="16">
        <v>0</v>
      </c>
      <c r="F68" s="14">
        <f t="shared" si="30"/>
        <v>0</v>
      </c>
      <c r="G68" s="16">
        <v>0</v>
      </c>
      <c r="H68" s="16">
        <v>0</v>
      </c>
    </row>
    <row r="69" s="1" customFormat="1" ht="16.95" customHeight="1" spans="1:8">
      <c r="A69" s="12">
        <v>59908</v>
      </c>
      <c r="B69" s="12" t="s">
        <v>1797</v>
      </c>
      <c r="C69" s="14">
        <f t="shared" si="29"/>
        <v>3517</v>
      </c>
      <c r="D69" s="16">
        <v>3517</v>
      </c>
      <c r="E69" s="16">
        <v>0</v>
      </c>
      <c r="F69" s="14">
        <f t="shared" si="30"/>
        <v>0</v>
      </c>
      <c r="G69" s="16">
        <v>0</v>
      </c>
      <c r="H69" s="16">
        <v>0</v>
      </c>
    </row>
    <row r="70" s="1" customFormat="1" ht="16.95" customHeight="1" spans="1:8">
      <c r="A70" s="12">
        <v>59999</v>
      </c>
      <c r="B70" s="12" t="s">
        <v>1568</v>
      </c>
      <c r="C70" s="14">
        <f t="shared" si="29"/>
        <v>0</v>
      </c>
      <c r="D70" s="16">
        <v>0</v>
      </c>
      <c r="E70" s="16">
        <v>0</v>
      </c>
      <c r="F70" s="14">
        <f t="shared" si="30"/>
        <v>0</v>
      </c>
      <c r="G70" s="16">
        <v>0</v>
      </c>
      <c r="H70" s="16">
        <v>0</v>
      </c>
    </row>
    <row r="71" s="1" customFormat="1" ht="15.55" customHeight="1"/>
  </sheetData>
  <mergeCells count="5">
    <mergeCell ref="A1:H1"/>
    <mergeCell ref="A4:A5"/>
    <mergeCell ref="B4:B5"/>
    <mergeCell ref="C4:C5"/>
    <mergeCell ref="F4:F5"/>
  </mergeCells>
  <printOptions gridLines="1"/>
  <pageMargins left="0.75" right="0.75" top="1" bottom="1" header="0.5" footer="0.5"/>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3"/>
  <sheetViews>
    <sheetView showGridLines="0" showZeros="0" topLeftCell="A97" workbookViewId="0">
      <selection activeCell="F14" sqref="F14"/>
    </sheetView>
  </sheetViews>
  <sheetFormatPr defaultColWidth="9.15" defaultRowHeight="14.25" outlineLevelCol="3"/>
  <cols>
    <col min="1" max="1" width="41.75" style="1" customWidth="1"/>
    <col min="2" max="2" width="19.5083333333333" style="1" customWidth="1"/>
    <col min="3" max="3" width="40.625" style="1" customWidth="1"/>
    <col min="4" max="4" width="19.5083333333333" style="1" customWidth="1"/>
    <col min="5" max="16384" width="9.15" style="4" customWidth="1"/>
  </cols>
  <sheetData>
    <row r="1" s="1" customFormat="1" ht="34" customHeight="1" spans="1:4">
      <c r="A1" s="5" t="s">
        <v>1802</v>
      </c>
      <c r="B1" s="5"/>
      <c r="C1" s="5"/>
      <c r="D1" s="5"/>
    </row>
    <row r="2" s="1" customFormat="1" ht="17" customHeight="1" spans="1:4">
      <c r="A2" s="6" t="s">
        <v>1803</v>
      </c>
      <c r="B2" s="6"/>
      <c r="C2" s="6"/>
      <c r="D2" s="6"/>
    </row>
    <row r="3" s="1" customFormat="1" ht="17" customHeight="1" spans="1:4">
      <c r="A3" s="6" t="s">
        <v>678</v>
      </c>
      <c r="B3" s="6"/>
      <c r="C3" s="6"/>
      <c r="D3" s="6"/>
    </row>
    <row r="4" s="1" customFormat="1" ht="17" customHeight="1" spans="1:4">
      <c r="A4" s="13" t="s">
        <v>1804</v>
      </c>
      <c r="B4" s="13" t="s">
        <v>1805</v>
      </c>
      <c r="C4" s="13" t="s">
        <v>1804</v>
      </c>
      <c r="D4" s="13" t="s">
        <v>1805</v>
      </c>
    </row>
    <row r="5" s="1" customFormat="1" ht="17" customHeight="1" spans="1:4">
      <c r="A5" s="20" t="s">
        <v>6</v>
      </c>
      <c r="B5" s="14">
        <f>'[1]L01'!C5</f>
        <v>124685</v>
      </c>
      <c r="C5" s="20" t="s">
        <v>679</v>
      </c>
      <c r="D5" s="14">
        <f>'[1]L02'!C5</f>
        <v>334540</v>
      </c>
    </row>
    <row r="6" s="1" customFormat="1" ht="17" customHeight="1" spans="1:4">
      <c r="A6" s="20" t="s">
        <v>1806</v>
      </c>
      <c r="B6" s="14">
        <f>SUM(B7,B14,B55)</f>
        <v>207986</v>
      </c>
      <c r="C6" s="20" t="s">
        <v>1807</v>
      </c>
      <c r="D6" s="14">
        <f>SUM(D7,D14,D55)</f>
        <v>0</v>
      </c>
    </row>
    <row r="7" s="1" customFormat="1" ht="17" customHeight="1" spans="1:4">
      <c r="A7" s="20" t="s">
        <v>1808</v>
      </c>
      <c r="B7" s="14">
        <f>SUM(B8:B13)</f>
        <v>11616</v>
      </c>
      <c r="C7" s="20" t="s">
        <v>1809</v>
      </c>
      <c r="D7" s="14">
        <f>SUM(D8:D13)</f>
        <v>0</v>
      </c>
    </row>
    <row r="8" s="1" customFormat="1" ht="16.95" customHeight="1" spans="1:4">
      <c r="A8" s="18" t="s">
        <v>1810</v>
      </c>
      <c r="B8" s="16">
        <v>1595</v>
      </c>
      <c r="C8" s="18" t="s">
        <v>1811</v>
      </c>
      <c r="D8" s="16">
        <v>0</v>
      </c>
    </row>
    <row r="9" s="1" customFormat="1" ht="16.95" customHeight="1" spans="1:4">
      <c r="A9" s="18" t="s">
        <v>1812</v>
      </c>
      <c r="B9" s="16">
        <v>1068</v>
      </c>
      <c r="C9" s="18" t="s">
        <v>1813</v>
      </c>
      <c r="D9" s="16">
        <v>0</v>
      </c>
    </row>
    <row r="10" s="1" customFormat="1" ht="16.95" customHeight="1" spans="1:4">
      <c r="A10" s="18" t="s">
        <v>1814</v>
      </c>
      <c r="B10" s="16">
        <v>2469</v>
      </c>
      <c r="C10" s="18" t="s">
        <v>1815</v>
      </c>
      <c r="D10" s="16">
        <v>0</v>
      </c>
    </row>
    <row r="11" s="1" customFormat="1" ht="16.95" customHeight="1" spans="1:4">
      <c r="A11" s="18" t="s">
        <v>1816</v>
      </c>
      <c r="B11" s="16">
        <v>3</v>
      </c>
      <c r="C11" s="18" t="s">
        <v>1817</v>
      </c>
      <c r="D11" s="16">
        <v>0</v>
      </c>
    </row>
    <row r="12" s="1" customFormat="1" ht="16.95" customHeight="1" spans="1:4">
      <c r="A12" s="18" t="s">
        <v>1818</v>
      </c>
      <c r="B12" s="16">
        <v>6481</v>
      </c>
      <c r="C12" s="18" t="s">
        <v>1819</v>
      </c>
      <c r="D12" s="16">
        <v>0</v>
      </c>
    </row>
    <row r="13" s="1" customFormat="1" ht="16.95" customHeight="1" spans="1:4">
      <c r="A13" s="18" t="s">
        <v>1820</v>
      </c>
      <c r="B13" s="16">
        <v>0</v>
      </c>
      <c r="C13" s="18" t="s">
        <v>1821</v>
      </c>
      <c r="D13" s="16">
        <v>0</v>
      </c>
    </row>
    <row r="14" s="1" customFormat="1" ht="16.95" customHeight="1" spans="1:4">
      <c r="A14" s="20" t="s">
        <v>1822</v>
      </c>
      <c r="B14" s="14">
        <f>SUM(B15:B54)</f>
        <v>161593</v>
      </c>
      <c r="C14" s="20" t="s">
        <v>1823</v>
      </c>
      <c r="D14" s="14">
        <f>SUM(D15:D54)</f>
        <v>0</v>
      </c>
    </row>
    <row r="15" s="1" customFormat="1" ht="16.95" customHeight="1" spans="1:4">
      <c r="A15" s="18" t="s">
        <v>1824</v>
      </c>
      <c r="B15" s="16">
        <v>0</v>
      </c>
      <c r="C15" s="18" t="s">
        <v>1825</v>
      </c>
      <c r="D15" s="16">
        <v>0</v>
      </c>
    </row>
    <row r="16" s="1" customFormat="1" ht="16.95" customHeight="1" spans="1:4">
      <c r="A16" s="18" t="s">
        <v>1826</v>
      </c>
      <c r="B16" s="16">
        <v>24863</v>
      </c>
      <c r="C16" s="18" t="s">
        <v>1827</v>
      </c>
      <c r="D16" s="16">
        <v>0</v>
      </c>
    </row>
    <row r="17" s="1" customFormat="1" ht="16.95" customHeight="1" spans="1:4">
      <c r="A17" s="18" t="s">
        <v>1828</v>
      </c>
      <c r="B17" s="16">
        <v>30221</v>
      </c>
      <c r="C17" s="18" t="s">
        <v>1829</v>
      </c>
      <c r="D17" s="16">
        <v>0</v>
      </c>
    </row>
    <row r="18" s="1" customFormat="1" ht="16.95" customHeight="1" spans="1:4">
      <c r="A18" s="18" t="s">
        <v>1830</v>
      </c>
      <c r="B18" s="16">
        <v>2370</v>
      </c>
      <c r="C18" s="18" t="s">
        <v>1831</v>
      </c>
      <c r="D18" s="16">
        <v>0</v>
      </c>
    </row>
    <row r="19" s="1" customFormat="1" ht="16.95" customHeight="1" spans="1:4">
      <c r="A19" s="18" t="s">
        <v>1832</v>
      </c>
      <c r="B19" s="16">
        <v>0</v>
      </c>
      <c r="C19" s="18" t="s">
        <v>1833</v>
      </c>
      <c r="D19" s="16">
        <v>0</v>
      </c>
    </row>
    <row r="20" s="1" customFormat="1" ht="16.95" customHeight="1" spans="1:4">
      <c r="A20" s="18" t="s">
        <v>1834</v>
      </c>
      <c r="B20" s="16">
        <v>0</v>
      </c>
      <c r="C20" s="18" t="s">
        <v>1835</v>
      </c>
      <c r="D20" s="16">
        <v>0</v>
      </c>
    </row>
    <row r="21" s="1" customFormat="1" ht="16.95" customHeight="1" spans="1:4">
      <c r="A21" s="18" t="s">
        <v>1836</v>
      </c>
      <c r="B21" s="16">
        <v>0</v>
      </c>
      <c r="C21" s="18" t="s">
        <v>1837</v>
      </c>
      <c r="D21" s="16">
        <v>0</v>
      </c>
    </row>
    <row r="22" s="1" customFormat="1" ht="16.95" customHeight="1" spans="1:4">
      <c r="A22" s="18" t="s">
        <v>1838</v>
      </c>
      <c r="B22" s="16">
        <v>0</v>
      </c>
      <c r="C22" s="18" t="s">
        <v>1839</v>
      </c>
      <c r="D22" s="16">
        <v>0</v>
      </c>
    </row>
    <row r="23" s="1" customFormat="1" ht="16.95" customHeight="1" spans="1:4">
      <c r="A23" s="18" t="s">
        <v>1840</v>
      </c>
      <c r="B23" s="16">
        <v>0</v>
      </c>
      <c r="C23" s="18" t="s">
        <v>1841</v>
      </c>
      <c r="D23" s="16">
        <v>0</v>
      </c>
    </row>
    <row r="24" s="1" customFormat="1" ht="16.95" customHeight="1" spans="1:4">
      <c r="A24" s="18" t="s">
        <v>1842</v>
      </c>
      <c r="B24" s="16">
        <v>0</v>
      </c>
      <c r="C24" s="18" t="s">
        <v>1843</v>
      </c>
      <c r="D24" s="16">
        <v>0</v>
      </c>
    </row>
    <row r="25" s="1" customFormat="1" ht="16.95" customHeight="1" spans="1:4">
      <c r="A25" s="18" t="s">
        <v>1844</v>
      </c>
      <c r="B25" s="16">
        <v>0</v>
      </c>
      <c r="C25" s="18" t="s">
        <v>1845</v>
      </c>
      <c r="D25" s="16">
        <v>0</v>
      </c>
    </row>
    <row r="26" s="1" customFormat="1" ht="16.95" customHeight="1" spans="1:4">
      <c r="A26" s="18" t="s">
        <v>1846</v>
      </c>
      <c r="B26" s="16">
        <v>0</v>
      </c>
      <c r="C26" s="18" t="s">
        <v>1847</v>
      </c>
      <c r="D26" s="16">
        <v>0</v>
      </c>
    </row>
    <row r="27" s="1" customFormat="1" ht="16.95" customHeight="1" spans="1:4">
      <c r="A27" s="18" t="s">
        <v>1848</v>
      </c>
      <c r="B27" s="16">
        <v>161</v>
      </c>
      <c r="C27" s="18" t="s">
        <v>1849</v>
      </c>
      <c r="D27" s="16">
        <v>0</v>
      </c>
    </row>
    <row r="28" s="1" customFormat="1" ht="16.95" customHeight="1" spans="1:4">
      <c r="A28" s="18" t="s">
        <v>1850</v>
      </c>
      <c r="B28" s="16">
        <v>0</v>
      </c>
      <c r="C28" s="18" t="s">
        <v>1851</v>
      </c>
      <c r="D28" s="16">
        <v>0</v>
      </c>
    </row>
    <row r="29" s="1" customFormat="1" ht="16.95" customHeight="1" spans="1:4">
      <c r="A29" s="18" t="s">
        <v>1852</v>
      </c>
      <c r="B29" s="16">
        <v>21064</v>
      </c>
      <c r="C29" s="18" t="s">
        <v>1853</v>
      </c>
      <c r="D29" s="16">
        <v>0</v>
      </c>
    </row>
    <row r="30" s="1" customFormat="1" ht="16.95" customHeight="1" spans="1:4">
      <c r="A30" s="18" t="s">
        <v>1854</v>
      </c>
      <c r="B30" s="16">
        <v>0</v>
      </c>
      <c r="C30" s="18" t="s">
        <v>1855</v>
      </c>
      <c r="D30" s="16">
        <v>0</v>
      </c>
    </row>
    <row r="31" s="1" customFormat="1" ht="16.95" customHeight="1" spans="1:4">
      <c r="A31" s="18" t="s">
        <v>1856</v>
      </c>
      <c r="B31" s="16">
        <v>7</v>
      </c>
      <c r="C31" s="18" t="s">
        <v>1857</v>
      </c>
      <c r="D31" s="16">
        <v>0</v>
      </c>
    </row>
    <row r="32" s="1" customFormat="1" ht="16.95" customHeight="1" spans="1:4">
      <c r="A32" s="18" t="s">
        <v>1858</v>
      </c>
      <c r="B32" s="16">
        <v>0</v>
      </c>
      <c r="C32" s="18" t="s">
        <v>1859</v>
      </c>
      <c r="D32" s="16">
        <v>0</v>
      </c>
    </row>
    <row r="33" s="1" customFormat="1" ht="16.95" customHeight="1" spans="1:4">
      <c r="A33" s="18" t="s">
        <v>1860</v>
      </c>
      <c r="B33" s="16">
        <v>1399</v>
      </c>
      <c r="C33" s="18" t="s">
        <v>1861</v>
      </c>
      <c r="D33" s="16">
        <v>0</v>
      </c>
    </row>
    <row r="34" s="1" customFormat="1" ht="16.95" customHeight="1" spans="1:4">
      <c r="A34" s="18" t="s">
        <v>1862</v>
      </c>
      <c r="B34" s="16">
        <v>0</v>
      </c>
      <c r="C34" s="18" t="s">
        <v>1863</v>
      </c>
      <c r="D34" s="16">
        <v>0</v>
      </c>
    </row>
    <row r="35" s="1" customFormat="1" ht="16.95" customHeight="1" spans="1:4">
      <c r="A35" s="18" t="s">
        <v>1864</v>
      </c>
      <c r="B35" s="16">
        <v>0</v>
      </c>
      <c r="C35" s="18" t="s">
        <v>1865</v>
      </c>
      <c r="D35" s="16">
        <v>0</v>
      </c>
    </row>
    <row r="36" s="1" customFormat="1" ht="16.95" customHeight="1" spans="1:4">
      <c r="A36" s="18" t="s">
        <v>1866</v>
      </c>
      <c r="B36" s="16">
        <v>0</v>
      </c>
      <c r="C36" s="18" t="s">
        <v>1867</v>
      </c>
      <c r="D36" s="16">
        <v>0</v>
      </c>
    </row>
    <row r="37" s="1" customFormat="1" ht="16.95" customHeight="1" spans="1:4">
      <c r="A37" s="18" t="s">
        <v>1868</v>
      </c>
      <c r="B37" s="16">
        <v>2036</v>
      </c>
      <c r="C37" s="18" t="s">
        <v>1869</v>
      </c>
      <c r="D37" s="16">
        <v>0</v>
      </c>
    </row>
    <row r="38" s="1" customFormat="1" ht="16.95" customHeight="1" spans="1:4">
      <c r="A38" s="18" t="s">
        <v>1870</v>
      </c>
      <c r="B38" s="16">
        <v>4118</v>
      </c>
      <c r="C38" s="18" t="s">
        <v>1871</v>
      </c>
      <c r="D38" s="16">
        <v>0</v>
      </c>
    </row>
    <row r="39" s="1" customFormat="1" ht="16.95" customHeight="1" spans="1:4">
      <c r="A39" s="18" t="s">
        <v>1872</v>
      </c>
      <c r="B39" s="16">
        <v>70</v>
      </c>
      <c r="C39" s="18" t="s">
        <v>1873</v>
      </c>
      <c r="D39" s="16">
        <v>0</v>
      </c>
    </row>
    <row r="40" s="1" customFormat="1" ht="16.95" customHeight="1" spans="1:4">
      <c r="A40" s="18" t="s">
        <v>1874</v>
      </c>
      <c r="B40" s="16">
        <v>638</v>
      </c>
      <c r="C40" s="18" t="s">
        <v>1875</v>
      </c>
      <c r="D40" s="16">
        <v>0</v>
      </c>
    </row>
    <row r="41" s="1" customFormat="1" ht="16.95" customHeight="1" spans="1:4">
      <c r="A41" s="18" t="s">
        <v>1876</v>
      </c>
      <c r="B41" s="16">
        <v>30701</v>
      </c>
      <c r="C41" s="18" t="s">
        <v>1877</v>
      </c>
      <c r="D41" s="16">
        <v>0</v>
      </c>
    </row>
    <row r="42" s="1" customFormat="1" ht="16.95" customHeight="1" spans="1:4">
      <c r="A42" s="18" t="s">
        <v>1878</v>
      </c>
      <c r="B42" s="16">
        <v>14741</v>
      </c>
      <c r="C42" s="18" t="s">
        <v>1879</v>
      </c>
      <c r="D42" s="16">
        <v>0</v>
      </c>
    </row>
    <row r="43" s="1" customFormat="1" ht="16.95" customHeight="1" spans="1:4">
      <c r="A43" s="18" t="s">
        <v>1880</v>
      </c>
      <c r="B43" s="16">
        <v>0</v>
      </c>
      <c r="C43" s="18" t="s">
        <v>1881</v>
      </c>
      <c r="D43" s="16">
        <v>0</v>
      </c>
    </row>
    <row r="44" s="1" customFormat="1" ht="16.95" customHeight="1" spans="1:4">
      <c r="A44" s="18" t="s">
        <v>1882</v>
      </c>
      <c r="B44" s="16">
        <v>0</v>
      </c>
      <c r="C44" s="18" t="s">
        <v>1883</v>
      </c>
      <c r="D44" s="16">
        <v>0</v>
      </c>
    </row>
    <row r="45" s="1" customFormat="1" ht="16.95" customHeight="1" spans="1:4">
      <c r="A45" s="18" t="s">
        <v>1884</v>
      </c>
      <c r="B45" s="16">
        <v>13818</v>
      </c>
      <c r="C45" s="18" t="s">
        <v>1885</v>
      </c>
      <c r="D45" s="16">
        <v>0</v>
      </c>
    </row>
    <row r="46" s="1" customFormat="1" ht="16.95" customHeight="1" spans="1:4">
      <c r="A46" s="18" t="s">
        <v>1886</v>
      </c>
      <c r="B46" s="16">
        <v>13306</v>
      </c>
      <c r="C46" s="18" t="s">
        <v>1887</v>
      </c>
      <c r="D46" s="16">
        <v>0</v>
      </c>
    </row>
    <row r="47" s="1" customFormat="1" ht="16.95" customHeight="1" spans="1:4">
      <c r="A47" s="18" t="s">
        <v>1888</v>
      </c>
      <c r="B47" s="16">
        <v>0</v>
      </c>
      <c r="C47" s="18" t="s">
        <v>1889</v>
      </c>
      <c r="D47" s="16">
        <v>0</v>
      </c>
    </row>
    <row r="48" s="1" customFormat="1" ht="16.95" customHeight="1" spans="1:4">
      <c r="A48" s="18" t="s">
        <v>1890</v>
      </c>
      <c r="B48" s="16">
        <v>0</v>
      </c>
      <c r="C48" s="18" t="s">
        <v>1891</v>
      </c>
      <c r="D48" s="16">
        <v>0</v>
      </c>
    </row>
    <row r="49" s="1" customFormat="1" ht="16.95" customHeight="1" spans="1:4">
      <c r="A49" s="18" t="s">
        <v>1892</v>
      </c>
      <c r="B49" s="16">
        <v>0</v>
      </c>
      <c r="C49" s="18" t="s">
        <v>1893</v>
      </c>
      <c r="D49" s="16">
        <v>0</v>
      </c>
    </row>
    <row r="50" s="1" customFormat="1" ht="16.95" customHeight="1" spans="1:4">
      <c r="A50" s="18" t="s">
        <v>1894</v>
      </c>
      <c r="B50" s="16">
        <v>0</v>
      </c>
      <c r="C50" s="18" t="s">
        <v>1895</v>
      </c>
      <c r="D50" s="16">
        <v>0</v>
      </c>
    </row>
    <row r="51" s="1" customFormat="1" ht="16.95" customHeight="1" spans="1:4">
      <c r="A51" s="18" t="s">
        <v>1896</v>
      </c>
      <c r="B51" s="16">
        <v>176</v>
      </c>
      <c r="C51" s="18" t="s">
        <v>1897</v>
      </c>
      <c r="D51" s="16">
        <v>0</v>
      </c>
    </row>
    <row r="52" s="1" customFormat="1" ht="16.95" customHeight="1" spans="1:4">
      <c r="A52" s="18" t="s">
        <v>1898</v>
      </c>
      <c r="B52" s="16">
        <v>789</v>
      </c>
      <c r="C52" s="18" t="s">
        <v>1899</v>
      </c>
      <c r="D52" s="16">
        <v>0</v>
      </c>
    </row>
    <row r="53" s="1" customFormat="1" ht="16.95" customHeight="1" spans="1:4">
      <c r="A53" s="18" t="s">
        <v>1900</v>
      </c>
      <c r="B53" s="16">
        <v>1115</v>
      </c>
      <c r="C53" s="18" t="s">
        <v>1901</v>
      </c>
      <c r="D53" s="16">
        <v>0</v>
      </c>
    </row>
    <row r="54" s="1" customFormat="1" ht="16.95" customHeight="1" spans="1:4">
      <c r="A54" s="18" t="s">
        <v>1902</v>
      </c>
      <c r="B54" s="16">
        <v>0</v>
      </c>
      <c r="C54" s="18" t="s">
        <v>1903</v>
      </c>
      <c r="D54" s="16">
        <v>0</v>
      </c>
    </row>
    <row r="55" s="1" customFormat="1" ht="16.95" customHeight="1" spans="1:4">
      <c r="A55" s="20" t="s">
        <v>1904</v>
      </c>
      <c r="B55" s="14">
        <f>SUM(B56:B75)</f>
        <v>34777</v>
      </c>
      <c r="C55" s="20" t="s">
        <v>1905</v>
      </c>
      <c r="D55" s="14">
        <f>SUM(D56:D75)</f>
        <v>0</v>
      </c>
    </row>
    <row r="56" s="1" customFormat="1" ht="16.95" customHeight="1" spans="1:4">
      <c r="A56" s="18" t="s">
        <v>1906</v>
      </c>
      <c r="B56" s="16">
        <v>466</v>
      </c>
      <c r="C56" s="18" t="s">
        <v>1906</v>
      </c>
      <c r="D56" s="16">
        <v>0</v>
      </c>
    </row>
    <row r="57" s="1" customFormat="1" ht="16.95" customHeight="1" spans="1:4">
      <c r="A57" s="18" t="s">
        <v>1907</v>
      </c>
      <c r="B57" s="16">
        <v>0</v>
      </c>
      <c r="C57" s="18" t="s">
        <v>1907</v>
      </c>
      <c r="D57" s="16">
        <v>0</v>
      </c>
    </row>
    <row r="58" s="1" customFormat="1" ht="17" customHeight="1" spans="1:4">
      <c r="A58" s="18" t="s">
        <v>1908</v>
      </c>
      <c r="B58" s="16">
        <v>3</v>
      </c>
      <c r="C58" s="18" t="s">
        <v>1908</v>
      </c>
      <c r="D58" s="16">
        <v>0</v>
      </c>
    </row>
    <row r="59" s="1" customFormat="1" ht="17" customHeight="1" spans="1:4">
      <c r="A59" s="18" t="s">
        <v>1909</v>
      </c>
      <c r="B59" s="16">
        <v>155</v>
      </c>
      <c r="C59" s="18" t="s">
        <v>1909</v>
      </c>
      <c r="D59" s="16">
        <v>0</v>
      </c>
    </row>
    <row r="60" s="1" customFormat="1" ht="17" customHeight="1" spans="1:4">
      <c r="A60" s="18" t="s">
        <v>1910</v>
      </c>
      <c r="B60" s="16">
        <v>500</v>
      </c>
      <c r="C60" s="18" t="s">
        <v>1910</v>
      </c>
      <c r="D60" s="16">
        <v>0</v>
      </c>
    </row>
    <row r="61" s="1" customFormat="1" ht="17" customHeight="1" spans="1:4">
      <c r="A61" s="18" t="s">
        <v>1911</v>
      </c>
      <c r="B61" s="16">
        <v>0</v>
      </c>
      <c r="C61" s="18" t="s">
        <v>1911</v>
      </c>
      <c r="D61" s="16">
        <v>0</v>
      </c>
    </row>
    <row r="62" s="1" customFormat="1" ht="17" customHeight="1" spans="1:4">
      <c r="A62" s="18" t="s">
        <v>1912</v>
      </c>
      <c r="B62" s="16">
        <v>135</v>
      </c>
      <c r="C62" s="18" t="s">
        <v>1912</v>
      </c>
      <c r="D62" s="16">
        <v>0</v>
      </c>
    </row>
    <row r="63" s="1" customFormat="1" ht="17" customHeight="1" spans="1:4">
      <c r="A63" s="18" t="s">
        <v>1913</v>
      </c>
      <c r="B63" s="16">
        <v>0</v>
      </c>
      <c r="C63" s="18" t="s">
        <v>1913</v>
      </c>
      <c r="D63" s="16">
        <v>0</v>
      </c>
    </row>
    <row r="64" s="1" customFormat="1" ht="17" customHeight="1" spans="1:4">
      <c r="A64" s="18" t="s">
        <v>1914</v>
      </c>
      <c r="B64" s="16">
        <v>964</v>
      </c>
      <c r="C64" s="18" t="s">
        <v>1914</v>
      </c>
      <c r="D64" s="16">
        <v>0</v>
      </c>
    </row>
    <row r="65" s="1" customFormat="1" ht="17" customHeight="1" spans="1:4">
      <c r="A65" s="18" t="s">
        <v>1915</v>
      </c>
      <c r="B65" s="16">
        <v>21070</v>
      </c>
      <c r="C65" s="18" t="s">
        <v>1915</v>
      </c>
      <c r="D65" s="16">
        <v>0</v>
      </c>
    </row>
    <row r="66" s="1" customFormat="1" ht="17" customHeight="1" spans="1:4">
      <c r="A66" s="18" t="s">
        <v>1916</v>
      </c>
      <c r="B66" s="16">
        <v>0</v>
      </c>
      <c r="C66" s="18" t="s">
        <v>1916</v>
      </c>
      <c r="D66" s="16">
        <v>0</v>
      </c>
    </row>
    <row r="67" s="1" customFormat="1" ht="17" customHeight="1" spans="1:4">
      <c r="A67" s="18" t="s">
        <v>1917</v>
      </c>
      <c r="B67" s="16">
        <v>8198</v>
      </c>
      <c r="C67" s="18" t="s">
        <v>1917</v>
      </c>
      <c r="D67" s="16">
        <v>0</v>
      </c>
    </row>
    <row r="68" s="1" customFormat="1" ht="17" customHeight="1" spans="1:4">
      <c r="A68" s="18" t="s">
        <v>1918</v>
      </c>
      <c r="B68" s="16">
        <v>0</v>
      </c>
      <c r="C68" s="18" t="s">
        <v>1918</v>
      </c>
      <c r="D68" s="16">
        <v>0</v>
      </c>
    </row>
    <row r="69" s="1" customFormat="1" ht="17" customHeight="1" spans="1:4">
      <c r="A69" s="18" t="s">
        <v>1919</v>
      </c>
      <c r="B69" s="16">
        <v>481</v>
      </c>
      <c r="C69" s="18" t="s">
        <v>1919</v>
      </c>
      <c r="D69" s="16">
        <v>0</v>
      </c>
    </row>
    <row r="70" s="1" customFormat="1" ht="17" customHeight="1" spans="1:4">
      <c r="A70" s="18" t="s">
        <v>1920</v>
      </c>
      <c r="B70" s="16">
        <v>312</v>
      </c>
      <c r="C70" s="18" t="s">
        <v>1920</v>
      </c>
      <c r="D70" s="16">
        <v>0</v>
      </c>
    </row>
    <row r="71" s="1" customFormat="1" ht="17" customHeight="1" spans="1:4">
      <c r="A71" s="18" t="s">
        <v>1921</v>
      </c>
      <c r="B71" s="16">
        <v>0</v>
      </c>
      <c r="C71" s="18" t="s">
        <v>1921</v>
      </c>
      <c r="D71" s="16">
        <v>0</v>
      </c>
    </row>
    <row r="72" s="1" customFormat="1" ht="17" customHeight="1" spans="1:4">
      <c r="A72" s="18" t="s">
        <v>1922</v>
      </c>
      <c r="B72" s="16">
        <v>2169</v>
      </c>
      <c r="C72" s="18" t="s">
        <v>1922</v>
      </c>
      <c r="D72" s="16">
        <v>0</v>
      </c>
    </row>
    <row r="73" s="1" customFormat="1" ht="17" customHeight="1" spans="1:4">
      <c r="A73" s="18" t="s">
        <v>1923</v>
      </c>
      <c r="B73" s="16">
        <v>0</v>
      </c>
      <c r="C73" s="18" t="s">
        <v>1923</v>
      </c>
      <c r="D73" s="16">
        <v>0</v>
      </c>
    </row>
    <row r="74" s="1" customFormat="1" ht="17" customHeight="1" spans="1:4">
      <c r="A74" s="18" t="s">
        <v>1924</v>
      </c>
      <c r="B74" s="16">
        <v>102</v>
      </c>
      <c r="C74" s="18" t="s">
        <v>1924</v>
      </c>
      <c r="D74" s="16">
        <v>0</v>
      </c>
    </row>
    <row r="75" s="1" customFormat="1" ht="17" customHeight="1" spans="1:4">
      <c r="A75" s="18" t="s">
        <v>1925</v>
      </c>
      <c r="B75" s="16">
        <v>222</v>
      </c>
      <c r="C75" s="18" t="s">
        <v>846</v>
      </c>
      <c r="D75" s="16">
        <v>0</v>
      </c>
    </row>
    <row r="76" s="1" customFormat="1" ht="17" customHeight="1" spans="1:4">
      <c r="A76" s="20" t="s">
        <v>1926</v>
      </c>
      <c r="B76" s="14">
        <f>SUM(B77:B78)</f>
        <v>0</v>
      </c>
      <c r="C76" s="20" t="s">
        <v>1927</v>
      </c>
      <c r="D76" s="14">
        <f>SUM(D77:D78)</f>
        <v>25805</v>
      </c>
    </row>
    <row r="77" s="1" customFormat="1" ht="17" customHeight="1" spans="1:4">
      <c r="A77" s="18" t="s">
        <v>1928</v>
      </c>
      <c r="B77" s="16">
        <v>0</v>
      </c>
      <c r="C77" s="18" t="s">
        <v>1929</v>
      </c>
      <c r="D77" s="16">
        <v>18449</v>
      </c>
    </row>
    <row r="78" s="1" customFormat="1" ht="17" customHeight="1" spans="1:4">
      <c r="A78" s="18" t="s">
        <v>1930</v>
      </c>
      <c r="B78" s="16">
        <v>0</v>
      </c>
      <c r="C78" s="18" t="s">
        <v>1931</v>
      </c>
      <c r="D78" s="16">
        <v>7356</v>
      </c>
    </row>
    <row r="79" s="1" customFormat="1" ht="17" customHeight="1" spans="1:4">
      <c r="A79" s="20" t="s">
        <v>1932</v>
      </c>
      <c r="B79" s="17">
        <v>0</v>
      </c>
      <c r="C79" s="18"/>
      <c r="D79" s="21"/>
    </row>
    <row r="80" s="1" customFormat="1" ht="17" customHeight="1" spans="1:4">
      <c r="A80" s="20" t="s">
        <v>1933</v>
      </c>
      <c r="B80" s="17">
        <v>8887</v>
      </c>
      <c r="C80" s="18"/>
      <c r="D80" s="21"/>
    </row>
    <row r="81" s="1" customFormat="1" ht="17" customHeight="1" spans="1:4">
      <c r="A81" s="20" t="s">
        <v>1934</v>
      </c>
      <c r="B81" s="14">
        <f>SUM(B82:B84)</f>
        <v>11237</v>
      </c>
      <c r="C81" s="20" t="s">
        <v>1935</v>
      </c>
      <c r="D81" s="16">
        <v>0</v>
      </c>
    </row>
    <row r="82" s="1" customFormat="1" ht="17" customHeight="1" spans="1:4">
      <c r="A82" s="18" t="s">
        <v>1936</v>
      </c>
      <c r="B82" s="16">
        <v>10000</v>
      </c>
      <c r="C82" s="18"/>
      <c r="D82" s="21"/>
    </row>
    <row r="83" s="1" customFormat="1" ht="17" customHeight="1" spans="1:4">
      <c r="A83" s="18" t="s">
        <v>1937</v>
      </c>
      <c r="B83" s="16">
        <v>0</v>
      </c>
      <c r="C83" s="18"/>
      <c r="D83" s="21"/>
    </row>
    <row r="84" s="1" customFormat="1" ht="17" customHeight="1" spans="1:4">
      <c r="A84" s="18" t="s">
        <v>1938</v>
      </c>
      <c r="B84" s="16">
        <v>1237</v>
      </c>
      <c r="C84" s="18"/>
      <c r="D84" s="21"/>
    </row>
    <row r="85" s="1" customFormat="1" ht="17" customHeight="1" spans="1:4">
      <c r="A85" s="20" t="s">
        <v>1939</v>
      </c>
      <c r="B85" s="14">
        <f>B86</f>
        <v>0</v>
      </c>
      <c r="C85" s="20" t="s">
        <v>1940</v>
      </c>
      <c r="D85" s="14">
        <f>D86</f>
        <v>14947</v>
      </c>
    </row>
    <row r="86" s="1" customFormat="1" ht="17" customHeight="1" spans="1:4">
      <c r="A86" s="20" t="s">
        <v>1941</v>
      </c>
      <c r="B86" s="14">
        <f>B87</f>
        <v>0</v>
      </c>
      <c r="C86" s="20" t="s">
        <v>1942</v>
      </c>
      <c r="D86" s="14">
        <f>SUM(D87:D90)</f>
        <v>14947</v>
      </c>
    </row>
    <row r="87" s="1" customFormat="1" ht="17" customHeight="1" spans="1:4">
      <c r="A87" s="20" t="s">
        <v>1943</v>
      </c>
      <c r="B87" s="14">
        <f>SUM(B88:B91)</f>
        <v>0</v>
      </c>
      <c r="C87" s="18" t="s">
        <v>1944</v>
      </c>
      <c r="D87" s="16">
        <v>14947</v>
      </c>
    </row>
    <row r="88" s="1" customFormat="1" ht="17" customHeight="1" spans="1:4">
      <c r="A88" s="18" t="s">
        <v>1945</v>
      </c>
      <c r="B88" s="16">
        <v>0</v>
      </c>
      <c r="C88" s="18" t="s">
        <v>1946</v>
      </c>
      <c r="D88" s="16">
        <v>0</v>
      </c>
    </row>
    <row r="89" s="1" customFormat="1" ht="17" customHeight="1" spans="1:4">
      <c r="A89" s="18" t="s">
        <v>1947</v>
      </c>
      <c r="B89" s="16">
        <v>0</v>
      </c>
      <c r="C89" s="18" t="s">
        <v>1948</v>
      </c>
      <c r="D89" s="16">
        <v>0</v>
      </c>
    </row>
    <row r="90" s="1" customFormat="1" ht="17" customHeight="1" spans="1:4">
      <c r="A90" s="18" t="s">
        <v>1949</v>
      </c>
      <c r="B90" s="16">
        <v>0</v>
      </c>
      <c r="C90" s="18" t="s">
        <v>1950</v>
      </c>
      <c r="D90" s="16">
        <v>0</v>
      </c>
    </row>
    <row r="91" s="1" customFormat="1" ht="17" customHeight="1" spans="1:4">
      <c r="A91" s="18" t="s">
        <v>1951</v>
      </c>
      <c r="B91" s="16">
        <v>0</v>
      </c>
      <c r="C91" s="18"/>
      <c r="D91" s="21"/>
    </row>
    <row r="92" s="1" customFormat="1" ht="17" customHeight="1" spans="1:4">
      <c r="A92" s="20" t="s">
        <v>1952</v>
      </c>
      <c r="B92" s="14">
        <f>B93</f>
        <v>39631</v>
      </c>
      <c r="C92" s="20" t="s">
        <v>1953</v>
      </c>
      <c r="D92" s="14">
        <f>SUM(D93:D96)</f>
        <v>0</v>
      </c>
    </row>
    <row r="93" s="1" customFormat="1" ht="17" customHeight="1" spans="1:4">
      <c r="A93" s="20" t="s">
        <v>1954</v>
      </c>
      <c r="B93" s="14">
        <f>SUM(B94:B97)</f>
        <v>39631</v>
      </c>
      <c r="C93" s="18" t="s">
        <v>1955</v>
      </c>
      <c r="D93" s="16">
        <v>0</v>
      </c>
    </row>
    <row r="94" s="1" customFormat="1" ht="17" customHeight="1" spans="1:4">
      <c r="A94" s="18" t="s">
        <v>1956</v>
      </c>
      <c r="B94" s="16">
        <v>39631</v>
      </c>
      <c r="C94" s="18" t="s">
        <v>1957</v>
      </c>
      <c r="D94" s="16">
        <v>0</v>
      </c>
    </row>
    <row r="95" s="1" customFormat="1" ht="17" customHeight="1" spans="1:4">
      <c r="A95" s="18" t="s">
        <v>1958</v>
      </c>
      <c r="B95" s="16">
        <v>0</v>
      </c>
      <c r="C95" s="18" t="s">
        <v>1959</v>
      </c>
      <c r="D95" s="16">
        <v>0</v>
      </c>
    </row>
    <row r="96" s="1" customFormat="1" ht="17" customHeight="1" spans="1:4">
      <c r="A96" s="18" t="s">
        <v>1960</v>
      </c>
      <c r="B96" s="16">
        <v>0</v>
      </c>
      <c r="C96" s="18" t="s">
        <v>1961</v>
      </c>
      <c r="D96" s="16">
        <v>0</v>
      </c>
    </row>
    <row r="97" s="1" customFormat="1" ht="17" customHeight="1" spans="1:4">
      <c r="A97" s="18" t="s">
        <v>1962</v>
      </c>
      <c r="B97" s="16">
        <v>0</v>
      </c>
      <c r="C97" s="18"/>
      <c r="D97" s="21"/>
    </row>
    <row r="98" s="1" customFormat="1" ht="17" customHeight="1" spans="1:4">
      <c r="A98" s="20" t="s">
        <v>1963</v>
      </c>
      <c r="B98" s="16">
        <v>0</v>
      </c>
      <c r="C98" s="20" t="s">
        <v>1964</v>
      </c>
      <c r="D98" s="16">
        <v>-159</v>
      </c>
    </row>
    <row r="99" s="1" customFormat="1" ht="17" customHeight="1" spans="1:4">
      <c r="A99" s="20" t="s">
        <v>1965</v>
      </c>
      <c r="B99" s="17">
        <v>0</v>
      </c>
      <c r="C99" s="20" t="s">
        <v>1966</v>
      </c>
      <c r="D99" s="16">
        <v>0</v>
      </c>
    </row>
    <row r="100" s="1" customFormat="1" ht="17" customHeight="1" spans="1:4">
      <c r="A100" s="20" t="s">
        <v>1967</v>
      </c>
      <c r="B100" s="16">
        <v>0</v>
      </c>
      <c r="C100" s="20" t="s">
        <v>1968</v>
      </c>
      <c r="D100" s="16">
        <v>0</v>
      </c>
    </row>
    <row r="101" s="1" customFormat="1" ht="17" customHeight="1" spans="1:4">
      <c r="A101" s="20" t="s">
        <v>1969</v>
      </c>
      <c r="B101" s="16">
        <v>0</v>
      </c>
      <c r="C101" s="20" t="s">
        <v>1970</v>
      </c>
      <c r="D101" s="16">
        <v>159</v>
      </c>
    </row>
    <row r="102" s="1" customFormat="1" ht="17" customHeight="1" spans="1:4">
      <c r="A102" s="20" t="s">
        <v>1971</v>
      </c>
      <c r="B102" s="14">
        <f>SUM(B103:B105)</f>
        <v>0</v>
      </c>
      <c r="C102" s="20" t="s">
        <v>1560</v>
      </c>
      <c r="D102" s="14">
        <f>SUM(D103:D105)</f>
        <v>0</v>
      </c>
    </row>
    <row r="103" s="1" customFormat="1" ht="17" customHeight="1" spans="1:4">
      <c r="A103" s="18" t="s">
        <v>1972</v>
      </c>
      <c r="B103" s="17">
        <v>0</v>
      </c>
      <c r="C103" s="18" t="s">
        <v>1973</v>
      </c>
      <c r="D103" s="17">
        <v>0</v>
      </c>
    </row>
    <row r="104" s="1" customFormat="1" ht="17" customHeight="1" spans="1:4">
      <c r="A104" s="18" t="s">
        <v>1974</v>
      </c>
      <c r="B104" s="16">
        <v>0</v>
      </c>
      <c r="C104" s="18" t="s">
        <v>1975</v>
      </c>
      <c r="D104" s="16">
        <v>0</v>
      </c>
    </row>
    <row r="105" s="1" customFormat="1" ht="17" customHeight="1" spans="1:4">
      <c r="A105" s="18" t="s">
        <v>1976</v>
      </c>
      <c r="B105" s="16">
        <v>0</v>
      </c>
      <c r="C105" s="18" t="s">
        <v>1977</v>
      </c>
      <c r="D105" s="16">
        <v>0</v>
      </c>
    </row>
    <row r="106" s="1" customFormat="1" ht="17" customHeight="1" spans="1:4">
      <c r="A106" s="20" t="s">
        <v>1978</v>
      </c>
      <c r="B106" s="16">
        <v>0</v>
      </c>
      <c r="C106" s="20" t="s">
        <v>1979</v>
      </c>
      <c r="D106" s="16">
        <v>0</v>
      </c>
    </row>
    <row r="107" s="1" customFormat="1" ht="17" customHeight="1" spans="1:4">
      <c r="A107" s="20" t="s">
        <v>1980</v>
      </c>
      <c r="B107" s="16">
        <v>0</v>
      </c>
      <c r="C107" s="20" t="s">
        <v>1981</v>
      </c>
      <c r="D107" s="16">
        <v>0</v>
      </c>
    </row>
    <row r="108" s="1" customFormat="1" ht="17" customHeight="1" spans="1:4">
      <c r="A108" s="18"/>
      <c r="B108" s="21"/>
      <c r="C108" s="20" t="s">
        <v>1982</v>
      </c>
      <c r="D108" s="16">
        <v>0</v>
      </c>
    </row>
    <row r="109" s="1" customFormat="1" ht="17" customHeight="1" spans="1:4">
      <c r="A109" s="18"/>
      <c r="B109" s="21"/>
      <c r="C109" s="20" t="s">
        <v>1983</v>
      </c>
      <c r="D109" s="14">
        <f>B112-D5-D6-D76-D81-D85-D92-D98-D99-D100-D101-D102-D106-D107-D108</f>
        <v>17134</v>
      </c>
    </row>
    <row r="110" s="1" customFormat="1" ht="17" customHeight="1" spans="1:4">
      <c r="A110" s="18"/>
      <c r="B110" s="21"/>
      <c r="C110" s="20" t="s">
        <v>1984</v>
      </c>
      <c r="D110" s="16">
        <v>17134</v>
      </c>
    </row>
    <row r="111" s="1" customFormat="1" ht="17" customHeight="1" spans="1:4">
      <c r="A111" s="18"/>
      <c r="B111" s="21"/>
      <c r="C111" s="20" t="s">
        <v>1985</v>
      </c>
      <c r="D111" s="14">
        <f>D109-D110</f>
        <v>0</v>
      </c>
    </row>
    <row r="112" s="1" customFormat="1" ht="17" customHeight="1" spans="1:4">
      <c r="A112" s="13" t="s">
        <v>1986</v>
      </c>
      <c r="B112" s="14">
        <f>SUM(B5:B6,B76,B79:B81,B85,B92,B98:B102,B106:B107)</f>
        <v>392426</v>
      </c>
      <c r="C112" s="13" t="s">
        <v>1987</v>
      </c>
      <c r="D112" s="14">
        <f>SUM(D5:D6,D76,D81,D85,D92,D98:D102,D106:D109)</f>
        <v>392426</v>
      </c>
    </row>
    <row r="113" s="1" customFormat="1" ht="16.95" customHeight="1"/>
  </sheetData>
  <mergeCells count="3">
    <mergeCell ref="A1:D1"/>
    <mergeCell ref="A2:D2"/>
    <mergeCell ref="A3:D3"/>
  </mergeCells>
  <printOptions gridLines="1"/>
  <pageMargins left="0.75" right="0.75" top="1" bottom="1" header="0.5" footer="0.5"/>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showGridLines="0" showZeros="0" workbookViewId="0">
      <selection activeCell="K15" sqref="K15"/>
    </sheetView>
  </sheetViews>
  <sheetFormatPr defaultColWidth="9.15" defaultRowHeight="14.25" outlineLevelCol="7"/>
  <cols>
    <col min="1" max="1" width="9.44166666666667" style="1" customWidth="1"/>
    <col min="2" max="2" width="31.1333333333333" style="1" customWidth="1"/>
    <col min="3" max="6" width="14.5" style="1" customWidth="1"/>
    <col min="7" max="7" width="14.125" style="1" customWidth="1"/>
    <col min="8" max="8" width="14.5" style="1" customWidth="1"/>
    <col min="9" max="16384" width="9.15" style="4" customWidth="1"/>
  </cols>
  <sheetData>
    <row r="1" s="1" customFormat="1" ht="34" customHeight="1" spans="1:8">
      <c r="A1" s="5" t="s">
        <v>1988</v>
      </c>
      <c r="B1" s="5"/>
      <c r="C1" s="5"/>
      <c r="D1" s="5"/>
      <c r="E1" s="5"/>
      <c r="F1" s="5"/>
      <c r="G1" s="5"/>
      <c r="H1" s="5"/>
    </row>
    <row r="2" s="1" customFormat="1" ht="16.95" customHeight="1" spans="1:8">
      <c r="A2" s="6" t="s">
        <v>1989</v>
      </c>
      <c r="B2" s="6"/>
      <c r="C2" s="6"/>
      <c r="D2" s="6"/>
      <c r="E2" s="6"/>
      <c r="F2" s="6"/>
      <c r="G2" s="6"/>
      <c r="H2" s="6"/>
    </row>
    <row r="3" s="1" customFormat="1" ht="16.95" customHeight="1" spans="1:8">
      <c r="A3" s="6" t="s">
        <v>678</v>
      </c>
      <c r="B3" s="6"/>
      <c r="C3" s="6"/>
      <c r="D3" s="6"/>
      <c r="E3" s="6"/>
      <c r="F3" s="6"/>
      <c r="G3" s="6"/>
      <c r="H3" s="6"/>
    </row>
    <row r="4" s="1" customFormat="1" ht="16.95" customHeight="1" spans="1:8">
      <c r="A4" s="13" t="s">
        <v>3</v>
      </c>
      <c r="B4" s="13" t="s">
        <v>4</v>
      </c>
      <c r="C4" s="13" t="s">
        <v>1739</v>
      </c>
      <c r="D4" s="13" t="s">
        <v>1990</v>
      </c>
      <c r="E4" s="13"/>
      <c r="F4" s="13"/>
      <c r="G4" s="13"/>
      <c r="H4" s="13" t="s">
        <v>1740</v>
      </c>
    </row>
    <row r="5" s="1" customFormat="1" ht="16.95" customHeight="1" spans="1:8">
      <c r="A5" s="13"/>
      <c r="B5" s="13"/>
      <c r="C5" s="13"/>
      <c r="D5" s="13" t="s">
        <v>1991</v>
      </c>
      <c r="E5" s="13"/>
      <c r="F5" s="13"/>
      <c r="G5" s="10" t="s">
        <v>1992</v>
      </c>
      <c r="H5" s="13"/>
    </row>
    <row r="6" s="1" customFormat="1" ht="16.95" customHeight="1" spans="1:8">
      <c r="A6" s="19"/>
      <c r="B6" s="19"/>
      <c r="C6" s="19"/>
      <c r="D6" s="19" t="s">
        <v>1993</v>
      </c>
      <c r="E6" s="19" t="s">
        <v>1994</v>
      </c>
      <c r="F6" s="19" t="s">
        <v>1995</v>
      </c>
      <c r="G6" s="11"/>
      <c r="H6" s="19"/>
    </row>
    <row r="7" s="1" customFormat="1" ht="16.95" customHeight="1" spans="1:8">
      <c r="A7" s="12"/>
      <c r="B7" s="13" t="s">
        <v>6</v>
      </c>
      <c r="C7" s="14">
        <f t="shared" ref="C7:H7" si="0">SUM(C8,C29)</f>
        <v>129338</v>
      </c>
      <c r="D7" s="14">
        <f t="shared" si="0"/>
        <v>0</v>
      </c>
      <c r="E7" s="14">
        <f t="shared" si="0"/>
        <v>0</v>
      </c>
      <c r="F7" s="14">
        <f t="shared" si="0"/>
        <v>0</v>
      </c>
      <c r="G7" s="14">
        <f t="shared" si="0"/>
        <v>-4703</v>
      </c>
      <c r="H7" s="14">
        <f t="shared" si="0"/>
        <v>124635</v>
      </c>
    </row>
    <row r="8" s="1" customFormat="1" ht="16.95" customHeight="1" spans="1:8">
      <c r="A8" s="12">
        <v>101</v>
      </c>
      <c r="B8" s="20" t="s">
        <v>7</v>
      </c>
      <c r="C8" s="14">
        <f t="shared" ref="C8:H8" si="1">SUM(C9:C28)</f>
        <v>93498</v>
      </c>
      <c r="D8" s="14">
        <f t="shared" si="1"/>
        <v>0</v>
      </c>
      <c r="E8" s="14">
        <f t="shared" si="1"/>
        <v>0</v>
      </c>
      <c r="F8" s="14">
        <f t="shared" si="1"/>
        <v>0</v>
      </c>
      <c r="G8" s="14">
        <f t="shared" si="1"/>
        <v>-4508</v>
      </c>
      <c r="H8" s="14">
        <f t="shared" si="1"/>
        <v>88990</v>
      </c>
    </row>
    <row r="9" s="1" customFormat="1" ht="16.95" customHeight="1" spans="1:8">
      <c r="A9" s="12">
        <v>10101</v>
      </c>
      <c r="B9" s="18" t="s">
        <v>8</v>
      </c>
      <c r="C9" s="16">
        <v>46452</v>
      </c>
      <c r="D9" s="14">
        <f t="shared" ref="D9:D28" si="2">E9+F9</f>
        <v>0</v>
      </c>
      <c r="E9" s="16">
        <v>0</v>
      </c>
      <c r="F9" s="16">
        <v>0</v>
      </c>
      <c r="G9" s="16">
        <v>-8952</v>
      </c>
      <c r="H9" s="14">
        <f t="shared" ref="H9:H28" si="3">C9+D9+G9</f>
        <v>37500</v>
      </c>
    </row>
    <row r="10" s="1" customFormat="1" ht="16.95" customHeight="1" spans="1:8">
      <c r="A10" s="12">
        <v>10102</v>
      </c>
      <c r="B10" s="18" t="s">
        <v>56</v>
      </c>
      <c r="C10" s="16">
        <v>0</v>
      </c>
      <c r="D10" s="14">
        <f t="shared" si="2"/>
        <v>0</v>
      </c>
      <c r="E10" s="16">
        <v>0</v>
      </c>
      <c r="F10" s="16">
        <v>0</v>
      </c>
      <c r="G10" s="16">
        <v>0</v>
      </c>
      <c r="H10" s="14">
        <f t="shared" si="3"/>
        <v>0</v>
      </c>
    </row>
    <row r="11" s="1" customFormat="1" ht="16.95" customHeight="1" spans="1:8">
      <c r="A11" s="12">
        <v>10104</v>
      </c>
      <c r="B11" s="18" t="s">
        <v>76</v>
      </c>
      <c r="C11" s="16">
        <v>18000</v>
      </c>
      <c r="D11" s="14">
        <f t="shared" si="2"/>
        <v>0</v>
      </c>
      <c r="E11" s="16">
        <v>0</v>
      </c>
      <c r="F11" s="16">
        <v>0</v>
      </c>
      <c r="G11" s="16">
        <v>5760</v>
      </c>
      <c r="H11" s="14">
        <f t="shared" si="3"/>
        <v>23760</v>
      </c>
    </row>
    <row r="12" s="1" customFormat="1" ht="15.55" customHeight="1" spans="1:8">
      <c r="A12" s="12">
        <v>10105</v>
      </c>
      <c r="B12" s="18" t="s">
        <v>179</v>
      </c>
      <c r="C12" s="16">
        <v>0</v>
      </c>
      <c r="D12" s="14">
        <f t="shared" si="2"/>
        <v>0</v>
      </c>
      <c r="E12" s="16">
        <v>0</v>
      </c>
      <c r="F12" s="16">
        <v>0</v>
      </c>
      <c r="G12" s="16">
        <v>0</v>
      </c>
      <c r="H12" s="14">
        <f t="shared" si="3"/>
        <v>0</v>
      </c>
    </row>
    <row r="13" s="1" customFormat="1" ht="17.25" customHeight="1" spans="1:8">
      <c r="A13" s="12">
        <v>10106</v>
      </c>
      <c r="B13" s="18" t="s">
        <v>1996</v>
      </c>
      <c r="C13" s="16">
        <v>880</v>
      </c>
      <c r="D13" s="14">
        <f t="shared" si="2"/>
        <v>0</v>
      </c>
      <c r="E13" s="16">
        <v>0</v>
      </c>
      <c r="F13" s="16">
        <v>0</v>
      </c>
      <c r="G13" s="16">
        <v>360</v>
      </c>
      <c r="H13" s="14">
        <f t="shared" si="3"/>
        <v>1240</v>
      </c>
    </row>
    <row r="14" s="1" customFormat="1" ht="16.95" customHeight="1" spans="1:8">
      <c r="A14" s="12">
        <v>10107</v>
      </c>
      <c r="B14" s="18" t="s">
        <v>252</v>
      </c>
      <c r="C14" s="16">
        <v>850</v>
      </c>
      <c r="D14" s="14">
        <f t="shared" si="2"/>
        <v>0</v>
      </c>
      <c r="E14" s="16">
        <v>0</v>
      </c>
      <c r="F14" s="16">
        <v>0</v>
      </c>
      <c r="G14" s="16">
        <v>350</v>
      </c>
      <c r="H14" s="14">
        <f t="shared" si="3"/>
        <v>1200</v>
      </c>
    </row>
    <row r="15" s="1" customFormat="1" ht="16.95" customHeight="1" spans="1:8">
      <c r="A15" s="12">
        <v>10109</v>
      </c>
      <c r="B15" s="18" t="s">
        <v>257</v>
      </c>
      <c r="C15" s="16">
        <v>4300</v>
      </c>
      <c r="D15" s="14">
        <f t="shared" si="2"/>
        <v>0</v>
      </c>
      <c r="E15" s="16">
        <v>0</v>
      </c>
      <c r="F15" s="16">
        <v>0</v>
      </c>
      <c r="G15" s="16">
        <v>-1900</v>
      </c>
      <c r="H15" s="14">
        <f t="shared" si="3"/>
        <v>2400</v>
      </c>
    </row>
    <row r="16" s="1" customFormat="1" ht="16.95" customHeight="1" spans="1:8">
      <c r="A16" s="12">
        <v>10110</v>
      </c>
      <c r="B16" s="18" t="s">
        <v>271</v>
      </c>
      <c r="C16" s="16">
        <v>2066</v>
      </c>
      <c r="D16" s="14">
        <f t="shared" si="2"/>
        <v>0</v>
      </c>
      <c r="E16" s="16">
        <v>0</v>
      </c>
      <c r="F16" s="16">
        <v>0</v>
      </c>
      <c r="G16" s="16">
        <v>-66</v>
      </c>
      <c r="H16" s="14">
        <f t="shared" si="3"/>
        <v>2000</v>
      </c>
    </row>
    <row r="17" s="1" customFormat="1" ht="16.95" customHeight="1" spans="1:8">
      <c r="A17" s="12">
        <v>10111</v>
      </c>
      <c r="B17" s="18" t="s">
        <v>280</v>
      </c>
      <c r="C17" s="16">
        <v>1400</v>
      </c>
      <c r="D17" s="14">
        <f t="shared" si="2"/>
        <v>0</v>
      </c>
      <c r="E17" s="16">
        <v>0</v>
      </c>
      <c r="F17" s="16">
        <v>0</v>
      </c>
      <c r="G17" s="16">
        <v>-200</v>
      </c>
      <c r="H17" s="14">
        <f t="shared" si="3"/>
        <v>1200</v>
      </c>
    </row>
    <row r="18" s="1" customFormat="1" ht="16.95" customHeight="1" spans="1:8">
      <c r="A18" s="12">
        <v>10112</v>
      </c>
      <c r="B18" s="18" t="s">
        <v>286</v>
      </c>
      <c r="C18" s="16">
        <v>3300</v>
      </c>
      <c r="D18" s="14">
        <f t="shared" si="2"/>
        <v>0</v>
      </c>
      <c r="E18" s="16">
        <v>0</v>
      </c>
      <c r="F18" s="16">
        <v>0</v>
      </c>
      <c r="G18" s="16">
        <v>-200</v>
      </c>
      <c r="H18" s="14">
        <f t="shared" si="3"/>
        <v>3100</v>
      </c>
    </row>
    <row r="19" s="1" customFormat="1" ht="16.95" customHeight="1" spans="1:8">
      <c r="A19" s="12">
        <v>10113</v>
      </c>
      <c r="B19" s="18" t="s">
        <v>295</v>
      </c>
      <c r="C19" s="16">
        <v>3200</v>
      </c>
      <c r="D19" s="14">
        <f t="shared" si="2"/>
        <v>0</v>
      </c>
      <c r="E19" s="16">
        <v>0</v>
      </c>
      <c r="F19" s="16">
        <v>0</v>
      </c>
      <c r="G19" s="16">
        <v>1300</v>
      </c>
      <c r="H19" s="14">
        <f t="shared" si="3"/>
        <v>4500</v>
      </c>
    </row>
    <row r="20" s="1" customFormat="1" ht="16.95" customHeight="1" spans="1:8">
      <c r="A20" s="12">
        <v>10114</v>
      </c>
      <c r="B20" s="18" t="s">
        <v>1997</v>
      </c>
      <c r="C20" s="16">
        <v>550</v>
      </c>
      <c r="D20" s="14">
        <f t="shared" si="2"/>
        <v>0</v>
      </c>
      <c r="E20" s="16">
        <v>0</v>
      </c>
      <c r="F20" s="16">
        <v>0</v>
      </c>
      <c r="G20" s="16">
        <v>0</v>
      </c>
      <c r="H20" s="14">
        <f t="shared" si="3"/>
        <v>550</v>
      </c>
    </row>
    <row r="21" s="1" customFormat="1" ht="16.95" customHeight="1" spans="1:8">
      <c r="A21" s="12">
        <v>10115</v>
      </c>
      <c r="B21" s="18" t="s">
        <v>1998</v>
      </c>
      <c r="C21" s="16">
        <v>0</v>
      </c>
      <c r="D21" s="14">
        <f t="shared" si="2"/>
        <v>0</v>
      </c>
      <c r="E21" s="16">
        <v>0</v>
      </c>
      <c r="F21" s="16">
        <v>0</v>
      </c>
      <c r="G21" s="16">
        <v>0</v>
      </c>
      <c r="H21" s="14">
        <f t="shared" si="3"/>
        <v>0</v>
      </c>
    </row>
    <row r="22" s="1" customFormat="1" ht="16.95" customHeight="1" spans="1:8">
      <c r="A22" s="12">
        <v>10116</v>
      </c>
      <c r="B22" s="18" t="s">
        <v>1999</v>
      </c>
      <c r="C22" s="16">
        <v>0</v>
      </c>
      <c r="D22" s="14">
        <f t="shared" si="2"/>
        <v>0</v>
      </c>
      <c r="E22" s="16">
        <v>0</v>
      </c>
      <c r="F22" s="16">
        <v>0</v>
      </c>
      <c r="G22" s="16">
        <v>0</v>
      </c>
      <c r="H22" s="14">
        <f t="shared" si="3"/>
        <v>0</v>
      </c>
    </row>
    <row r="23" s="1" customFormat="1" ht="16.95" customHeight="1" spans="1:8">
      <c r="A23" s="12">
        <v>10117</v>
      </c>
      <c r="B23" s="18" t="s">
        <v>2000</v>
      </c>
      <c r="C23" s="16">
        <v>0</v>
      </c>
      <c r="D23" s="14">
        <f t="shared" si="2"/>
        <v>0</v>
      </c>
      <c r="E23" s="16">
        <v>0</v>
      </c>
      <c r="F23" s="16">
        <v>0</v>
      </c>
      <c r="G23" s="16">
        <v>0</v>
      </c>
      <c r="H23" s="14">
        <f t="shared" si="3"/>
        <v>0</v>
      </c>
    </row>
    <row r="24" s="1" customFormat="1" ht="16.95" customHeight="1" spans="1:8">
      <c r="A24" s="12">
        <v>10118</v>
      </c>
      <c r="B24" s="18" t="s">
        <v>2001</v>
      </c>
      <c r="C24" s="16">
        <v>6500</v>
      </c>
      <c r="D24" s="14">
        <f t="shared" si="2"/>
        <v>0</v>
      </c>
      <c r="E24" s="16">
        <v>0</v>
      </c>
      <c r="F24" s="16">
        <v>0</v>
      </c>
      <c r="G24" s="16">
        <v>-1700</v>
      </c>
      <c r="H24" s="14">
        <f t="shared" si="3"/>
        <v>4800</v>
      </c>
    </row>
    <row r="25" s="1" customFormat="1" ht="16.95" customHeight="1" spans="1:8">
      <c r="A25" s="12">
        <v>10119</v>
      </c>
      <c r="B25" s="18" t="s">
        <v>2002</v>
      </c>
      <c r="C25" s="16">
        <v>5200</v>
      </c>
      <c r="D25" s="14">
        <f t="shared" si="2"/>
        <v>0</v>
      </c>
      <c r="E25" s="16">
        <v>0</v>
      </c>
      <c r="F25" s="16">
        <v>0</v>
      </c>
      <c r="G25" s="16">
        <v>390</v>
      </c>
      <c r="H25" s="14">
        <f t="shared" si="3"/>
        <v>5590</v>
      </c>
    </row>
    <row r="26" s="1" customFormat="1" ht="16.95" customHeight="1" spans="1:8">
      <c r="A26" s="12">
        <v>10120</v>
      </c>
      <c r="B26" s="18" t="s">
        <v>2003</v>
      </c>
      <c r="C26" s="16">
        <v>0</v>
      </c>
      <c r="D26" s="14">
        <f t="shared" si="2"/>
        <v>0</v>
      </c>
      <c r="E26" s="16">
        <v>0</v>
      </c>
      <c r="F26" s="16">
        <v>0</v>
      </c>
      <c r="G26" s="16">
        <v>0</v>
      </c>
      <c r="H26" s="14">
        <f t="shared" si="3"/>
        <v>0</v>
      </c>
    </row>
    <row r="27" s="1" customFormat="1" ht="15.55" customHeight="1" spans="1:8">
      <c r="A27" s="12">
        <v>10121</v>
      </c>
      <c r="B27" s="18" t="s">
        <v>2004</v>
      </c>
      <c r="C27" s="16">
        <v>800</v>
      </c>
      <c r="D27" s="14">
        <f t="shared" si="2"/>
        <v>0</v>
      </c>
      <c r="E27" s="16">
        <v>0</v>
      </c>
      <c r="F27" s="16">
        <v>0</v>
      </c>
      <c r="G27" s="16">
        <v>350</v>
      </c>
      <c r="H27" s="14">
        <f t="shared" si="3"/>
        <v>1150</v>
      </c>
    </row>
    <row r="28" s="1" customFormat="1" ht="16.95" customHeight="1" spans="1:8">
      <c r="A28" s="12">
        <v>10199</v>
      </c>
      <c r="B28" s="18" t="s">
        <v>337</v>
      </c>
      <c r="C28" s="16">
        <v>0</v>
      </c>
      <c r="D28" s="14">
        <f t="shared" si="2"/>
        <v>0</v>
      </c>
      <c r="E28" s="16">
        <v>0</v>
      </c>
      <c r="F28" s="16">
        <v>0</v>
      </c>
      <c r="G28" s="16">
        <v>0</v>
      </c>
      <c r="H28" s="14">
        <f t="shared" si="3"/>
        <v>0</v>
      </c>
    </row>
    <row r="29" s="1" customFormat="1" ht="16.95" customHeight="1" spans="1:8">
      <c r="A29" s="12">
        <v>103</v>
      </c>
      <c r="B29" s="20" t="s">
        <v>338</v>
      </c>
      <c r="C29" s="14">
        <f t="shared" ref="C29:H29" si="4">SUM(C30:C37)</f>
        <v>35840</v>
      </c>
      <c r="D29" s="14">
        <f t="shared" si="4"/>
        <v>0</v>
      </c>
      <c r="E29" s="14">
        <f t="shared" si="4"/>
        <v>0</v>
      </c>
      <c r="F29" s="14">
        <f t="shared" si="4"/>
        <v>0</v>
      </c>
      <c r="G29" s="14">
        <f t="shared" si="4"/>
        <v>-195</v>
      </c>
      <c r="H29" s="14">
        <f t="shared" si="4"/>
        <v>35645</v>
      </c>
    </row>
    <row r="30" s="1" customFormat="1" ht="16.95" customHeight="1" spans="1:8">
      <c r="A30" s="12">
        <v>10302</v>
      </c>
      <c r="B30" s="18" t="s">
        <v>339</v>
      </c>
      <c r="C30" s="16">
        <v>7815</v>
      </c>
      <c r="D30" s="14">
        <f t="shared" ref="D30:D37" si="5">E30+F30</f>
        <v>0</v>
      </c>
      <c r="E30" s="16">
        <v>0</v>
      </c>
      <c r="F30" s="16">
        <v>0</v>
      </c>
      <c r="G30" s="16">
        <v>-3805</v>
      </c>
      <c r="H30" s="14">
        <f t="shared" ref="H30:H37" si="6">C30+D30+G30</f>
        <v>4010</v>
      </c>
    </row>
    <row r="31" s="1" customFormat="1" ht="16.95" customHeight="1" spans="1:8">
      <c r="A31" s="12">
        <v>10304</v>
      </c>
      <c r="B31" s="18" t="s">
        <v>361</v>
      </c>
      <c r="C31" s="16">
        <v>14430</v>
      </c>
      <c r="D31" s="14">
        <f t="shared" si="5"/>
        <v>0</v>
      </c>
      <c r="E31" s="16">
        <v>0</v>
      </c>
      <c r="F31" s="16">
        <v>0</v>
      </c>
      <c r="G31" s="16">
        <v>-201</v>
      </c>
      <c r="H31" s="14">
        <f t="shared" si="6"/>
        <v>14229</v>
      </c>
    </row>
    <row r="32" s="1" customFormat="1" ht="16.95" customHeight="1" spans="1:8">
      <c r="A32" s="12">
        <v>10305</v>
      </c>
      <c r="B32" s="18" t="s">
        <v>560</v>
      </c>
      <c r="C32" s="16">
        <v>10234</v>
      </c>
      <c r="D32" s="14">
        <f t="shared" si="5"/>
        <v>0</v>
      </c>
      <c r="E32" s="16">
        <v>0</v>
      </c>
      <c r="F32" s="16">
        <v>0</v>
      </c>
      <c r="G32" s="16">
        <v>0</v>
      </c>
      <c r="H32" s="14">
        <f t="shared" si="6"/>
        <v>10234</v>
      </c>
    </row>
    <row r="33" s="1" customFormat="1" ht="16.95" customHeight="1" spans="1:8">
      <c r="A33" s="12">
        <v>10306</v>
      </c>
      <c r="B33" s="18" t="s">
        <v>591</v>
      </c>
      <c r="C33" s="16">
        <v>0</v>
      </c>
      <c r="D33" s="14">
        <f t="shared" si="5"/>
        <v>0</v>
      </c>
      <c r="E33" s="16">
        <v>0</v>
      </c>
      <c r="F33" s="16">
        <v>0</v>
      </c>
      <c r="G33" s="16">
        <v>0</v>
      </c>
      <c r="H33" s="14">
        <f t="shared" si="6"/>
        <v>0</v>
      </c>
    </row>
    <row r="34" s="1" customFormat="1" ht="16.95" customHeight="1" spans="1:8">
      <c r="A34" s="12">
        <v>10307</v>
      </c>
      <c r="B34" s="18" t="s">
        <v>610</v>
      </c>
      <c r="C34" s="16">
        <v>979</v>
      </c>
      <c r="D34" s="14">
        <f t="shared" si="5"/>
        <v>0</v>
      </c>
      <c r="E34" s="16">
        <v>0</v>
      </c>
      <c r="F34" s="16">
        <v>0</v>
      </c>
      <c r="G34" s="16">
        <v>5093</v>
      </c>
      <c r="H34" s="14">
        <f t="shared" si="6"/>
        <v>6072</v>
      </c>
    </row>
    <row r="35" s="1" customFormat="1" ht="16.95" customHeight="1" spans="1:8">
      <c r="A35" s="12">
        <v>10308</v>
      </c>
      <c r="B35" s="18" t="s">
        <v>659</v>
      </c>
      <c r="C35" s="16">
        <v>0</v>
      </c>
      <c r="D35" s="14">
        <f t="shared" si="5"/>
        <v>0</v>
      </c>
      <c r="E35" s="16">
        <v>0</v>
      </c>
      <c r="F35" s="16">
        <v>0</v>
      </c>
      <c r="G35" s="16">
        <v>0</v>
      </c>
      <c r="H35" s="14">
        <f t="shared" si="6"/>
        <v>0</v>
      </c>
    </row>
    <row r="36" s="1" customFormat="1" ht="16.95" customHeight="1" spans="1:8">
      <c r="A36" s="12">
        <v>10309</v>
      </c>
      <c r="B36" s="18" t="s">
        <v>662</v>
      </c>
      <c r="C36" s="16">
        <v>2382</v>
      </c>
      <c r="D36" s="14">
        <f t="shared" si="5"/>
        <v>0</v>
      </c>
      <c r="E36" s="16">
        <v>0</v>
      </c>
      <c r="F36" s="16">
        <v>0</v>
      </c>
      <c r="G36" s="16">
        <v>-1282</v>
      </c>
      <c r="H36" s="14">
        <f t="shared" si="6"/>
        <v>1100</v>
      </c>
    </row>
    <row r="37" s="1" customFormat="1" ht="16.95" customHeight="1" spans="1:8">
      <c r="A37" s="12">
        <v>10399</v>
      </c>
      <c r="B37" s="18" t="s">
        <v>2005</v>
      </c>
      <c r="C37" s="16">
        <v>0</v>
      </c>
      <c r="D37" s="14">
        <f t="shared" si="5"/>
        <v>0</v>
      </c>
      <c r="E37" s="16">
        <v>0</v>
      </c>
      <c r="F37" s="16">
        <v>0</v>
      </c>
      <c r="G37" s="16">
        <v>0</v>
      </c>
      <c r="H37" s="14">
        <f t="shared" si="6"/>
        <v>0</v>
      </c>
    </row>
    <row r="38" s="1" customFormat="1" ht="15.55" customHeight="1"/>
  </sheetData>
  <mergeCells count="10">
    <mergeCell ref="A1:H1"/>
    <mergeCell ref="A2:H2"/>
    <mergeCell ref="A3:H3"/>
    <mergeCell ref="D4:G4"/>
    <mergeCell ref="D5:F5"/>
    <mergeCell ref="A4:A6"/>
    <mergeCell ref="B4:B6"/>
    <mergeCell ref="C4:C6"/>
    <mergeCell ref="G5:G6"/>
    <mergeCell ref="H4:H6"/>
  </mergeCells>
  <printOptions gridLines="1"/>
  <pageMargins left="0.75" right="0.75" top="1" bottom="1" header="0.5" footer="0.5"/>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35"/>
  <sheetViews>
    <sheetView showGridLines="0" showZeros="0" tabSelected="1" workbookViewId="0">
      <selection activeCell="F12" sqref="F12"/>
    </sheetView>
  </sheetViews>
  <sheetFormatPr defaultColWidth="9.15" defaultRowHeight="14.25"/>
  <cols>
    <col min="1" max="1" width="9.44166666666667" style="1" customWidth="1"/>
    <col min="2" max="2" width="34.25" style="1" customWidth="1"/>
    <col min="3" max="23" width="15.5" style="1" customWidth="1"/>
    <col min="24" max="16384" width="9.15" style="4" customWidth="1"/>
  </cols>
  <sheetData>
    <row r="1" s="1" customFormat="1" ht="34" customHeight="1" spans="1:23">
      <c r="A1" s="5" t="s">
        <v>2006</v>
      </c>
      <c r="B1" s="5"/>
      <c r="C1" s="5"/>
      <c r="D1" s="5"/>
      <c r="E1" s="5"/>
      <c r="F1" s="5"/>
      <c r="G1" s="5"/>
      <c r="H1" s="5"/>
      <c r="I1" s="5"/>
      <c r="J1" s="5"/>
      <c r="K1" s="5"/>
      <c r="L1" s="5"/>
      <c r="M1" s="5"/>
      <c r="N1" s="5"/>
      <c r="O1" s="5"/>
      <c r="P1" s="5"/>
      <c r="Q1" s="5"/>
      <c r="R1" s="5"/>
      <c r="S1" s="5"/>
      <c r="T1" s="5"/>
      <c r="U1" s="5"/>
      <c r="V1" s="5"/>
      <c r="W1" s="5"/>
    </row>
    <row r="2" s="1" customFormat="1" ht="16.95" customHeight="1" spans="1:23">
      <c r="A2" s="6" t="s">
        <v>2007</v>
      </c>
      <c r="B2" s="6"/>
      <c r="C2" s="6"/>
      <c r="D2" s="6"/>
      <c r="E2" s="6"/>
      <c r="F2" s="6"/>
      <c r="G2" s="6"/>
      <c r="H2" s="6"/>
      <c r="I2" s="6"/>
      <c r="J2" s="6"/>
      <c r="K2" s="6"/>
      <c r="L2" s="6"/>
      <c r="M2" s="6"/>
      <c r="N2" s="6"/>
      <c r="O2" s="6"/>
      <c r="P2" s="6"/>
      <c r="Q2" s="6"/>
      <c r="R2" s="6"/>
      <c r="S2" s="6"/>
      <c r="T2" s="6"/>
      <c r="U2" s="6"/>
      <c r="V2" s="6"/>
      <c r="W2" s="6"/>
    </row>
    <row r="3" s="1" customFormat="1" ht="16.95" customHeight="1" spans="1:23">
      <c r="A3" s="7" t="s">
        <v>678</v>
      </c>
      <c r="B3" s="7"/>
      <c r="C3" s="7"/>
      <c r="D3" s="7"/>
      <c r="E3" s="7"/>
      <c r="F3" s="7"/>
      <c r="G3" s="7"/>
      <c r="H3" s="7"/>
      <c r="I3" s="7"/>
      <c r="J3" s="7"/>
      <c r="K3" s="7"/>
      <c r="L3" s="7"/>
      <c r="M3" s="7"/>
      <c r="N3" s="7"/>
      <c r="O3" s="7"/>
      <c r="P3" s="7"/>
      <c r="Q3" s="7"/>
      <c r="R3" s="7"/>
      <c r="S3" s="7"/>
      <c r="T3" s="7"/>
      <c r="U3" s="7"/>
      <c r="V3" s="7"/>
      <c r="W3" s="7"/>
    </row>
    <row r="4" s="2" customFormat="1" ht="16.95" customHeight="1" spans="1:23">
      <c r="A4" s="8" t="s">
        <v>3</v>
      </c>
      <c r="B4" s="8" t="s">
        <v>4</v>
      </c>
      <c r="C4" s="8" t="s">
        <v>1739</v>
      </c>
      <c r="D4" s="9" t="s">
        <v>1990</v>
      </c>
      <c r="E4" s="9"/>
      <c r="F4" s="9"/>
      <c r="G4" s="9"/>
      <c r="H4" s="9"/>
      <c r="I4" s="9"/>
      <c r="J4" s="9"/>
      <c r="K4" s="9"/>
      <c r="L4" s="9"/>
      <c r="M4" s="9"/>
      <c r="N4" s="9"/>
      <c r="O4" s="9"/>
      <c r="P4" s="9"/>
      <c r="Q4" s="9"/>
      <c r="R4" s="9"/>
      <c r="S4" s="9"/>
      <c r="T4" s="8" t="s">
        <v>1740</v>
      </c>
      <c r="U4" s="8" t="s">
        <v>5</v>
      </c>
      <c r="V4" s="8" t="s">
        <v>2008</v>
      </c>
      <c r="W4" s="8" t="s">
        <v>2009</v>
      </c>
    </row>
    <row r="5" s="3" customFormat="1" ht="16.95" customHeight="1" spans="1:23">
      <c r="A5" s="10"/>
      <c r="B5" s="10"/>
      <c r="C5" s="10"/>
      <c r="D5" s="10" t="s">
        <v>1993</v>
      </c>
      <c r="E5" s="10" t="s">
        <v>2010</v>
      </c>
      <c r="F5" s="10" t="s">
        <v>2011</v>
      </c>
      <c r="G5" s="10" t="s">
        <v>2012</v>
      </c>
      <c r="H5" s="10" t="s">
        <v>2013</v>
      </c>
      <c r="I5" s="10" t="s">
        <v>2014</v>
      </c>
      <c r="J5" s="10" t="s">
        <v>1939</v>
      </c>
      <c r="K5" s="10" t="s">
        <v>1952</v>
      </c>
      <c r="L5" s="10" t="s">
        <v>2015</v>
      </c>
      <c r="M5" s="10" t="s">
        <v>2016</v>
      </c>
      <c r="N5" s="10" t="s">
        <v>2017</v>
      </c>
      <c r="O5" s="10" t="s">
        <v>1969</v>
      </c>
      <c r="P5" s="10" t="s">
        <v>2018</v>
      </c>
      <c r="Q5" s="10" t="s">
        <v>1970</v>
      </c>
      <c r="R5" s="10" t="s">
        <v>2019</v>
      </c>
      <c r="S5" s="10" t="s">
        <v>1995</v>
      </c>
      <c r="T5" s="10"/>
      <c r="U5" s="10"/>
      <c r="V5" s="10"/>
      <c r="W5" s="10"/>
    </row>
    <row r="6" s="3" customFormat="1" ht="16.95" customHeight="1" spans="1:23">
      <c r="A6" s="11"/>
      <c r="B6" s="11"/>
      <c r="C6" s="11"/>
      <c r="D6" s="11"/>
      <c r="E6" s="11"/>
      <c r="F6" s="11"/>
      <c r="G6" s="11"/>
      <c r="H6" s="11"/>
      <c r="I6" s="11"/>
      <c r="J6" s="11"/>
      <c r="K6" s="11"/>
      <c r="L6" s="11"/>
      <c r="M6" s="11"/>
      <c r="N6" s="11"/>
      <c r="O6" s="11"/>
      <c r="P6" s="11"/>
      <c r="Q6" s="11"/>
      <c r="R6" s="11"/>
      <c r="S6" s="11"/>
      <c r="T6" s="11"/>
      <c r="U6" s="11"/>
      <c r="V6" s="11"/>
      <c r="W6" s="11"/>
    </row>
    <row r="7" s="1" customFormat="1" ht="16.95" customHeight="1" spans="1:23">
      <c r="A7" s="12"/>
      <c r="B7" s="13" t="s">
        <v>679</v>
      </c>
      <c r="C7" s="14">
        <f t="shared" ref="C7:W7" si="0">SUM(C8,C36,C46,C52,C64,C75,C86,C93,C114,C128,C144,C151,C162,C170,C178,C182,C188,C198,C204,C208,C214,C223,C224,C227,C231)</f>
        <v>318702</v>
      </c>
      <c r="D7" s="14">
        <f t="shared" si="0"/>
        <v>32972</v>
      </c>
      <c r="E7" s="14">
        <f t="shared" si="0"/>
        <v>-473</v>
      </c>
      <c r="F7" s="14">
        <f t="shared" si="0"/>
        <v>38017</v>
      </c>
      <c r="G7" s="14">
        <f t="shared" si="0"/>
        <v>-20223</v>
      </c>
      <c r="H7" s="14">
        <f t="shared" si="0"/>
        <v>0</v>
      </c>
      <c r="I7" s="14">
        <f t="shared" si="0"/>
        <v>-4380</v>
      </c>
      <c r="J7" s="14">
        <f t="shared" si="0"/>
        <v>0</v>
      </c>
      <c r="K7" s="14">
        <f t="shared" si="0"/>
        <v>24684</v>
      </c>
      <c r="L7" s="14">
        <f t="shared" si="0"/>
        <v>0</v>
      </c>
      <c r="M7" s="14">
        <f t="shared" si="0"/>
        <v>0</v>
      </c>
      <c r="N7" s="14">
        <f t="shared" si="0"/>
        <v>-4653</v>
      </c>
      <c r="O7" s="14">
        <f t="shared" si="0"/>
        <v>0</v>
      </c>
      <c r="P7" s="14">
        <f t="shared" si="0"/>
        <v>0</v>
      </c>
      <c r="Q7" s="14">
        <f t="shared" si="0"/>
        <v>0</v>
      </c>
      <c r="R7" s="14">
        <f t="shared" si="0"/>
        <v>0</v>
      </c>
      <c r="S7" s="14">
        <f t="shared" si="0"/>
        <v>0</v>
      </c>
      <c r="T7" s="14">
        <f t="shared" si="0"/>
        <v>351674</v>
      </c>
      <c r="U7" s="14">
        <f t="shared" si="0"/>
        <v>334540</v>
      </c>
      <c r="V7" s="14">
        <f t="shared" si="0"/>
        <v>17134</v>
      </c>
      <c r="W7" s="14">
        <f t="shared" si="0"/>
        <v>17134</v>
      </c>
    </row>
    <row r="8" s="1" customFormat="1" ht="16.95" customHeight="1" spans="1:23">
      <c r="A8" s="12">
        <v>201</v>
      </c>
      <c r="B8" s="15" t="s">
        <v>680</v>
      </c>
      <c r="C8" s="14">
        <f t="shared" ref="C8:W8" si="1">SUM(C9:C35)</f>
        <v>32500</v>
      </c>
      <c r="D8" s="14">
        <f t="shared" si="1"/>
        <v>-1088</v>
      </c>
      <c r="E8" s="14">
        <f t="shared" si="1"/>
        <v>0</v>
      </c>
      <c r="F8" s="14">
        <f t="shared" si="1"/>
        <v>1757</v>
      </c>
      <c r="G8" s="14">
        <f t="shared" si="1"/>
        <v>101</v>
      </c>
      <c r="H8" s="14">
        <f t="shared" si="1"/>
        <v>0</v>
      </c>
      <c r="I8" s="14">
        <f t="shared" si="1"/>
        <v>0</v>
      </c>
      <c r="J8" s="14">
        <f t="shared" si="1"/>
        <v>0</v>
      </c>
      <c r="K8" s="14">
        <f t="shared" si="1"/>
        <v>0</v>
      </c>
      <c r="L8" s="14">
        <f t="shared" si="1"/>
        <v>0</v>
      </c>
      <c r="M8" s="14">
        <f t="shared" si="1"/>
        <v>1707</v>
      </c>
      <c r="N8" s="14">
        <f t="shared" si="1"/>
        <v>-4653</v>
      </c>
      <c r="O8" s="14">
        <f t="shared" si="1"/>
        <v>0</v>
      </c>
      <c r="P8" s="14">
        <f t="shared" si="1"/>
        <v>0</v>
      </c>
      <c r="Q8" s="14">
        <f t="shared" si="1"/>
        <v>0</v>
      </c>
      <c r="R8" s="14">
        <f t="shared" si="1"/>
        <v>0</v>
      </c>
      <c r="S8" s="14">
        <f t="shared" si="1"/>
        <v>0</v>
      </c>
      <c r="T8" s="14">
        <f t="shared" si="1"/>
        <v>31412</v>
      </c>
      <c r="U8" s="14">
        <f t="shared" si="1"/>
        <v>31402</v>
      </c>
      <c r="V8" s="14">
        <f t="shared" si="1"/>
        <v>10</v>
      </c>
      <c r="W8" s="14">
        <f t="shared" si="1"/>
        <v>10</v>
      </c>
    </row>
    <row r="9" s="1" customFormat="1" ht="16.95" customHeight="1" spans="1:23">
      <c r="A9" s="12">
        <v>20101</v>
      </c>
      <c r="B9" s="12" t="s">
        <v>681</v>
      </c>
      <c r="C9" s="16">
        <v>778</v>
      </c>
      <c r="D9" s="14">
        <f t="shared" ref="D9:D35" si="2">SUM(E9:S9)</f>
        <v>338</v>
      </c>
      <c r="E9" s="16">
        <v>0</v>
      </c>
      <c r="F9" s="16">
        <v>0</v>
      </c>
      <c r="G9" s="16">
        <v>0</v>
      </c>
      <c r="H9" s="17">
        <v>0</v>
      </c>
      <c r="I9" s="16">
        <v>0</v>
      </c>
      <c r="J9" s="16">
        <v>0</v>
      </c>
      <c r="K9" s="16">
        <v>0</v>
      </c>
      <c r="L9" s="16">
        <v>0</v>
      </c>
      <c r="M9" s="16">
        <v>338</v>
      </c>
      <c r="N9" s="16">
        <v>0</v>
      </c>
      <c r="O9" s="16">
        <v>0</v>
      </c>
      <c r="P9" s="16">
        <v>0</v>
      </c>
      <c r="Q9" s="16">
        <v>0</v>
      </c>
      <c r="R9" s="16">
        <v>0</v>
      </c>
      <c r="S9" s="16">
        <v>0</v>
      </c>
      <c r="T9" s="14">
        <f t="shared" ref="T9:T35" si="3">C9+D9</f>
        <v>1116</v>
      </c>
      <c r="U9" s="14">
        <f>'[1]L02'!C7</f>
        <v>1116</v>
      </c>
      <c r="V9" s="14">
        <f t="shared" ref="V9:V35" si="4">T9-U9</f>
        <v>0</v>
      </c>
      <c r="W9" s="16">
        <v>0</v>
      </c>
    </row>
    <row r="10" s="1" customFormat="1" ht="16.95" customHeight="1" spans="1:23">
      <c r="A10" s="12">
        <v>20102</v>
      </c>
      <c r="B10" s="12" t="s">
        <v>693</v>
      </c>
      <c r="C10" s="16">
        <v>512</v>
      </c>
      <c r="D10" s="14">
        <f t="shared" si="2"/>
        <v>131</v>
      </c>
      <c r="E10" s="16">
        <v>0</v>
      </c>
      <c r="F10" s="16">
        <v>0</v>
      </c>
      <c r="G10" s="16">
        <v>0</v>
      </c>
      <c r="H10" s="17">
        <v>0</v>
      </c>
      <c r="I10" s="16">
        <v>0</v>
      </c>
      <c r="J10" s="16">
        <v>0</v>
      </c>
      <c r="K10" s="16">
        <v>0</v>
      </c>
      <c r="L10" s="16">
        <v>0</v>
      </c>
      <c r="M10" s="16">
        <v>131</v>
      </c>
      <c r="N10" s="16">
        <v>0</v>
      </c>
      <c r="O10" s="16">
        <v>0</v>
      </c>
      <c r="P10" s="16">
        <v>0</v>
      </c>
      <c r="Q10" s="16">
        <v>0</v>
      </c>
      <c r="R10" s="16">
        <v>0</v>
      </c>
      <c r="S10" s="16">
        <v>0</v>
      </c>
      <c r="T10" s="14">
        <f t="shared" si="3"/>
        <v>643</v>
      </c>
      <c r="U10" s="14">
        <f>'[1]L02'!C19</f>
        <v>643</v>
      </c>
      <c r="V10" s="14">
        <f t="shared" si="4"/>
        <v>0</v>
      </c>
      <c r="W10" s="16">
        <v>0</v>
      </c>
    </row>
    <row r="11" s="1" customFormat="1" ht="16.95" customHeight="1" spans="1:23">
      <c r="A11" s="12">
        <v>20103</v>
      </c>
      <c r="B11" s="12" t="s">
        <v>698</v>
      </c>
      <c r="C11" s="16">
        <v>13780</v>
      </c>
      <c r="D11" s="14">
        <f t="shared" si="2"/>
        <v>-4079</v>
      </c>
      <c r="E11" s="16">
        <v>0</v>
      </c>
      <c r="F11" s="16">
        <v>0</v>
      </c>
      <c r="G11" s="16">
        <v>-25</v>
      </c>
      <c r="H11" s="17">
        <v>0</v>
      </c>
      <c r="I11" s="16">
        <v>0</v>
      </c>
      <c r="J11" s="16">
        <v>0</v>
      </c>
      <c r="K11" s="16">
        <v>0</v>
      </c>
      <c r="L11" s="16">
        <v>0</v>
      </c>
      <c r="M11" s="16">
        <v>0</v>
      </c>
      <c r="N11" s="16">
        <v>-4054</v>
      </c>
      <c r="O11" s="16">
        <v>0</v>
      </c>
      <c r="P11" s="16">
        <v>0</v>
      </c>
      <c r="Q11" s="16">
        <v>0</v>
      </c>
      <c r="R11" s="16">
        <v>0</v>
      </c>
      <c r="S11" s="16">
        <v>0</v>
      </c>
      <c r="T11" s="14">
        <f t="shared" si="3"/>
        <v>9701</v>
      </c>
      <c r="U11" s="14">
        <f>'[1]L02'!C28</f>
        <v>9701</v>
      </c>
      <c r="V11" s="14">
        <f t="shared" si="4"/>
        <v>0</v>
      </c>
      <c r="W11" s="16">
        <v>0</v>
      </c>
    </row>
    <row r="12" s="1" customFormat="1" ht="16.95" customHeight="1" spans="1:23">
      <c r="A12" s="12">
        <v>20104</v>
      </c>
      <c r="B12" s="12" t="s">
        <v>705</v>
      </c>
      <c r="C12" s="16">
        <v>683</v>
      </c>
      <c r="D12" s="14">
        <f t="shared" si="2"/>
        <v>135</v>
      </c>
      <c r="E12" s="16">
        <v>0</v>
      </c>
      <c r="F12" s="16">
        <v>0</v>
      </c>
      <c r="G12" s="16">
        <v>-6</v>
      </c>
      <c r="H12" s="17">
        <v>0</v>
      </c>
      <c r="I12" s="16">
        <v>0</v>
      </c>
      <c r="J12" s="16">
        <v>0</v>
      </c>
      <c r="K12" s="16">
        <v>0</v>
      </c>
      <c r="L12" s="16">
        <v>0</v>
      </c>
      <c r="M12" s="16">
        <v>141</v>
      </c>
      <c r="N12" s="16">
        <v>0</v>
      </c>
      <c r="O12" s="16">
        <v>0</v>
      </c>
      <c r="P12" s="16">
        <v>0</v>
      </c>
      <c r="Q12" s="16">
        <v>0</v>
      </c>
      <c r="R12" s="16">
        <v>0</v>
      </c>
      <c r="S12" s="16">
        <v>0</v>
      </c>
      <c r="T12" s="14">
        <f t="shared" si="3"/>
        <v>818</v>
      </c>
      <c r="U12" s="14">
        <f>'[1]L02'!C39</f>
        <v>818</v>
      </c>
      <c r="V12" s="14">
        <f t="shared" si="4"/>
        <v>0</v>
      </c>
      <c r="W12" s="16">
        <v>0</v>
      </c>
    </row>
    <row r="13" s="1" customFormat="1" ht="16.95" customHeight="1" spans="1:23">
      <c r="A13" s="12">
        <v>20105</v>
      </c>
      <c r="B13" s="12" t="s">
        <v>712</v>
      </c>
      <c r="C13" s="16">
        <v>314</v>
      </c>
      <c r="D13" s="14">
        <f t="shared" si="2"/>
        <v>-33</v>
      </c>
      <c r="E13" s="16">
        <v>0</v>
      </c>
      <c r="F13" s="16">
        <v>0</v>
      </c>
      <c r="G13" s="16">
        <v>0</v>
      </c>
      <c r="H13" s="17">
        <v>0</v>
      </c>
      <c r="I13" s="16">
        <v>0</v>
      </c>
      <c r="J13" s="16">
        <v>0</v>
      </c>
      <c r="K13" s="16">
        <v>0</v>
      </c>
      <c r="L13" s="16">
        <v>0</v>
      </c>
      <c r="M13" s="16">
        <v>-33</v>
      </c>
      <c r="N13" s="16">
        <v>0</v>
      </c>
      <c r="O13" s="16">
        <v>0</v>
      </c>
      <c r="P13" s="16">
        <v>0</v>
      </c>
      <c r="Q13" s="16">
        <v>0</v>
      </c>
      <c r="R13" s="16">
        <v>0</v>
      </c>
      <c r="S13" s="16">
        <v>0</v>
      </c>
      <c r="T13" s="14">
        <f t="shared" si="3"/>
        <v>281</v>
      </c>
      <c r="U13" s="14">
        <f>'[1]L02'!C50</f>
        <v>281</v>
      </c>
      <c r="V13" s="14">
        <f t="shared" si="4"/>
        <v>0</v>
      </c>
      <c r="W13" s="16">
        <v>0</v>
      </c>
    </row>
    <row r="14" s="1" customFormat="1" ht="16.95" customHeight="1" spans="1:23">
      <c r="A14" s="12">
        <v>20106</v>
      </c>
      <c r="B14" s="12" t="s">
        <v>719</v>
      </c>
      <c r="C14" s="16">
        <v>2822</v>
      </c>
      <c r="D14" s="14">
        <f t="shared" si="2"/>
        <v>444</v>
      </c>
      <c r="E14" s="16">
        <v>0</v>
      </c>
      <c r="F14" s="16">
        <v>0</v>
      </c>
      <c r="G14" s="16">
        <v>76</v>
      </c>
      <c r="H14" s="17">
        <v>0</v>
      </c>
      <c r="I14" s="16">
        <v>0</v>
      </c>
      <c r="J14" s="16">
        <v>0</v>
      </c>
      <c r="K14" s="16">
        <v>0</v>
      </c>
      <c r="L14" s="16">
        <v>0</v>
      </c>
      <c r="M14" s="16">
        <v>368</v>
      </c>
      <c r="N14" s="16">
        <v>0</v>
      </c>
      <c r="O14" s="16">
        <v>0</v>
      </c>
      <c r="P14" s="16">
        <v>0</v>
      </c>
      <c r="Q14" s="16">
        <v>0</v>
      </c>
      <c r="R14" s="16">
        <v>0</v>
      </c>
      <c r="S14" s="16">
        <v>0</v>
      </c>
      <c r="T14" s="14">
        <f t="shared" si="3"/>
        <v>3266</v>
      </c>
      <c r="U14" s="14">
        <f>'[1]L02'!C61</f>
        <v>3266</v>
      </c>
      <c r="V14" s="14">
        <f t="shared" si="4"/>
        <v>0</v>
      </c>
      <c r="W14" s="16">
        <v>0</v>
      </c>
    </row>
    <row r="15" s="1" customFormat="1" ht="16.95" customHeight="1" spans="1:23">
      <c r="A15" s="12">
        <v>20107</v>
      </c>
      <c r="B15" s="12" t="s">
        <v>726</v>
      </c>
      <c r="C15" s="16">
        <v>0</v>
      </c>
      <c r="D15" s="14">
        <f t="shared" si="2"/>
        <v>0</v>
      </c>
      <c r="E15" s="16">
        <v>0</v>
      </c>
      <c r="F15" s="16">
        <v>0</v>
      </c>
      <c r="G15" s="16">
        <v>0</v>
      </c>
      <c r="H15" s="17">
        <v>0</v>
      </c>
      <c r="I15" s="16">
        <v>0</v>
      </c>
      <c r="J15" s="16">
        <v>0</v>
      </c>
      <c r="K15" s="16">
        <v>0</v>
      </c>
      <c r="L15" s="16">
        <v>0</v>
      </c>
      <c r="M15" s="16">
        <v>0</v>
      </c>
      <c r="N15" s="16">
        <v>0</v>
      </c>
      <c r="O15" s="16">
        <v>0</v>
      </c>
      <c r="P15" s="16">
        <v>0</v>
      </c>
      <c r="Q15" s="16">
        <v>0</v>
      </c>
      <c r="R15" s="16">
        <v>0</v>
      </c>
      <c r="S15" s="16">
        <v>0</v>
      </c>
      <c r="T15" s="14">
        <f t="shared" si="3"/>
        <v>0</v>
      </c>
      <c r="U15" s="14">
        <f>'[1]L02'!C72</f>
        <v>0</v>
      </c>
      <c r="V15" s="14">
        <f t="shared" si="4"/>
        <v>0</v>
      </c>
      <c r="W15" s="16">
        <v>0</v>
      </c>
    </row>
    <row r="16" s="1" customFormat="1" ht="16.95" customHeight="1" spans="1:23">
      <c r="A16" s="12">
        <v>20108</v>
      </c>
      <c r="B16" s="12" t="s">
        <v>733</v>
      </c>
      <c r="C16" s="16">
        <v>427</v>
      </c>
      <c r="D16" s="14">
        <f t="shared" si="2"/>
        <v>253</v>
      </c>
      <c r="E16" s="16">
        <v>0</v>
      </c>
      <c r="F16" s="16">
        <v>0</v>
      </c>
      <c r="G16" s="16">
        <v>0</v>
      </c>
      <c r="H16" s="17">
        <v>0</v>
      </c>
      <c r="I16" s="16">
        <v>0</v>
      </c>
      <c r="J16" s="16">
        <v>0</v>
      </c>
      <c r="K16" s="16">
        <v>0</v>
      </c>
      <c r="L16" s="16">
        <v>0</v>
      </c>
      <c r="M16" s="16">
        <v>253</v>
      </c>
      <c r="N16" s="16">
        <v>0</v>
      </c>
      <c r="O16" s="16">
        <v>0</v>
      </c>
      <c r="P16" s="16">
        <v>0</v>
      </c>
      <c r="Q16" s="16">
        <v>0</v>
      </c>
      <c r="R16" s="16">
        <v>0</v>
      </c>
      <c r="S16" s="16">
        <v>0</v>
      </c>
      <c r="T16" s="14">
        <f t="shared" si="3"/>
        <v>680</v>
      </c>
      <c r="U16" s="14">
        <f>'[1]L02'!C84</f>
        <v>680</v>
      </c>
      <c r="V16" s="14">
        <f t="shared" si="4"/>
        <v>0</v>
      </c>
      <c r="W16" s="16">
        <v>0</v>
      </c>
    </row>
    <row r="17" s="1" customFormat="1" ht="16.95" customHeight="1" spans="1:23">
      <c r="A17" s="12">
        <v>20109</v>
      </c>
      <c r="B17" s="12" t="s">
        <v>737</v>
      </c>
      <c r="C17" s="16">
        <v>0</v>
      </c>
      <c r="D17" s="14">
        <f t="shared" si="2"/>
        <v>0</v>
      </c>
      <c r="E17" s="16">
        <v>0</v>
      </c>
      <c r="F17" s="16">
        <v>0</v>
      </c>
      <c r="G17" s="16">
        <v>0</v>
      </c>
      <c r="H17" s="17">
        <v>0</v>
      </c>
      <c r="I17" s="16">
        <v>0</v>
      </c>
      <c r="J17" s="16">
        <v>0</v>
      </c>
      <c r="K17" s="16">
        <v>0</v>
      </c>
      <c r="L17" s="16">
        <v>0</v>
      </c>
      <c r="M17" s="16">
        <v>0</v>
      </c>
      <c r="N17" s="16">
        <v>0</v>
      </c>
      <c r="O17" s="16">
        <v>0</v>
      </c>
      <c r="P17" s="16">
        <v>0</v>
      </c>
      <c r="Q17" s="16">
        <v>0</v>
      </c>
      <c r="R17" s="16">
        <v>0</v>
      </c>
      <c r="S17" s="16">
        <v>0</v>
      </c>
      <c r="T17" s="14">
        <f t="shared" si="3"/>
        <v>0</v>
      </c>
      <c r="U17" s="14">
        <f>'[1]L02'!C93</f>
        <v>0</v>
      </c>
      <c r="V17" s="14">
        <f t="shared" si="4"/>
        <v>0</v>
      </c>
      <c r="W17" s="16">
        <v>0</v>
      </c>
    </row>
    <row r="18" s="1" customFormat="1" ht="16.95" customHeight="1" spans="1:23">
      <c r="A18" s="12">
        <v>20110</v>
      </c>
      <c r="B18" s="12" t="s">
        <v>745</v>
      </c>
      <c r="C18" s="16">
        <v>494</v>
      </c>
      <c r="D18" s="14">
        <f t="shared" si="2"/>
        <v>-97</v>
      </c>
      <c r="E18" s="16">
        <v>0</v>
      </c>
      <c r="F18" s="16">
        <v>0</v>
      </c>
      <c r="G18" s="16">
        <v>-50</v>
      </c>
      <c r="H18" s="17">
        <v>0</v>
      </c>
      <c r="I18" s="16">
        <v>0</v>
      </c>
      <c r="J18" s="16">
        <v>0</v>
      </c>
      <c r="K18" s="16">
        <v>0</v>
      </c>
      <c r="L18" s="16">
        <v>0</v>
      </c>
      <c r="M18" s="16">
        <v>-47</v>
      </c>
      <c r="N18" s="16">
        <v>0</v>
      </c>
      <c r="O18" s="16">
        <v>0</v>
      </c>
      <c r="P18" s="16">
        <v>0</v>
      </c>
      <c r="Q18" s="16">
        <v>0</v>
      </c>
      <c r="R18" s="16">
        <v>0</v>
      </c>
      <c r="S18" s="16">
        <v>0</v>
      </c>
      <c r="T18" s="14">
        <f t="shared" si="3"/>
        <v>397</v>
      </c>
      <c r="U18" s="14">
        <f>'[1]L02'!C106</f>
        <v>397</v>
      </c>
      <c r="V18" s="14">
        <f t="shared" si="4"/>
        <v>0</v>
      </c>
      <c r="W18" s="16">
        <v>0</v>
      </c>
    </row>
    <row r="19" s="1" customFormat="1" ht="16.95" customHeight="1" spans="1:23">
      <c r="A19" s="12">
        <v>20111</v>
      </c>
      <c r="B19" s="12" t="s">
        <v>751</v>
      </c>
      <c r="C19" s="16">
        <v>1104</v>
      </c>
      <c r="D19" s="14">
        <f t="shared" si="2"/>
        <v>114</v>
      </c>
      <c r="E19" s="16">
        <v>0</v>
      </c>
      <c r="F19" s="16">
        <v>0</v>
      </c>
      <c r="G19" s="16">
        <v>11</v>
      </c>
      <c r="H19" s="17">
        <v>0</v>
      </c>
      <c r="I19" s="16">
        <v>0</v>
      </c>
      <c r="J19" s="16">
        <v>0</v>
      </c>
      <c r="K19" s="16">
        <v>0</v>
      </c>
      <c r="L19" s="16">
        <v>0</v>
      </c>
      <c r="M19" s="16">
        <v>103</v>
      </c>
      <c r="N19" s="16">
        <v>0</v>
      </c>
      <c r="O19" s="16">
        <v>0</v>
      </c>
      <c r="P19" s="16">
        <v>0</v>
      </c>
      <c r="Q19" s="16">
        <v>0</v>
      </c>
      <c r="R19" s="16">
        <v>0</v>
      </c>
      <c r="S19" s="16">
        <v>0</v>
      </c>
      <c r="T19" s="14">
        <f t="shared" si="3"/>
        <v>1218</v>
      </c>
      <c r="U19" s="14">
        <f>'[1]L02'!C116</f>
        <v>1218</v>
      </c>
      <c r="V19" s="14">
        <f t="shared" si="4"/>
        <v>0</v>
      </c>
      <c r="W19" s="16">
        <v>0</v>
      </c>
    </row>
    <row r="20" s="1" customFormat="1" ht="16.95" customHeight="1" spans="1:23">
      <c r="A20" s="12">
        <v>20113</v>
      </c>
      <c r="B20" s="12" t="s">
        <v>756</v>
      </c>
      <c r="C20" s="16">
        <v>269</v>
      </c>
      <c r="D20" s="14">
        <f t="shared" si="2"/>
        <v>41</v>
      </c>
      <c r="E20" s="16">
        <v>0</v>
      </c>
      <c r="F20" s="16">
        <v>0</v>
      </c>
      <c r="G20" s="16">
        <v>-23</v>
      </c>
      <c r="H20" s="17">
        <v>0</v>
      </c>
      <c r="I20" s="16">
        <v>0</v>
      </c>
      <c r="J20" s="16">
        <v>0</v>
      </c>
      <c r="K20" s="16">
        <v>0</v>
      </c>
      <c r="L20" s="16">
        <v>0</v>
      </c>
      <c r="M20" s="16">
        <v>64</v>
      </c>
      <c r="N20" s="16">
        <v>0</v>
      </c>
      <c r="O20" s="16">
        <v>0</v>
      </c>
      <c r="P20" s="16">
        <v>0</v>
      </c>
      <c r="Q20" s="16">
        <v>0</v>
      </c>
      <c r="R20" s="16">
        <v>0</v>
      </c>
      <c r="S20" s="16">
        <v>0</v>
      </c>
      <c r="T20" s="14">
        <f t="shared" si="3"/>
        <v>310</v>
      </c>
      <c r="U20" s="14">
        <f>'[1]L02'!C125</f>
        <v>310</v>
      </c>
      <c r="V20" s="14">
        <f t="shared" si="4"/>
        <v>0</v>
      </c>
      <c r="W20" s="16">
        <v>0</v>
      </c>
    </row>
    <row r="21" s="1" customFormat="1" ht="16.95" customHeight="1" spans="1:23">
      <c r="A21" s="12">
        <v>20114</v>
      </c>
      <c r="B21" s="12" t="s">
        <v>763</v>
      </c>
      <c r="C21" s="16">
        <v>0</v>
      </c>
      <c r="D21" s="14">
        <f t="shared" si="2"/>
        <v>0</v>
      </c>
      <c r="E21" s="16">
        <v>0</v>
      </c>
      <c r="F21" s="16">
        <v>0</v>
      </c>
      <c r="G21" s="16">
        <v>0</v>
      </c>
      <c r="H21" s="17">
        <v>0</v>
      </c>
      <c r="I21" s="16">
        <v>0</v>
      </c>
      <c r="J21" s="16">
        <v>0</v>
      </c>
      <c r="K21" s="16">
        <v>0</v>
      </c>
      <c r="L21" s="16">
        <v>0</v>
      </c>
      <c r="M21" s="16">
        <v>0</v>
      </c>
      <c r="N21" s="16">
        <v>0</v>
      </c>
      <c r="O21" s="16">
        <v>0</v>
      </c>
      <c r="P21" s="16">
        <v>0</v>
      </c>
      <c r="Q21" s="16">
        <v>0</v>
      </c>
      <c r="R21" s="16">
        <v>0</v>
      </c>
      <c r="S21" s="16">
        <v>0</v>
      </c>
      <c r="T21" s="14">
        <f t="shared" si="3"/>
        <v>0</v>
      </c>
      <c r="U21" s="14">
        <f>'[1]L02'!C136</f>
        <v>0</v>
      </c>
      <c r="V21" s="14">
        <f t="shared" si="4"/>
        <v>0</v>
      </c>
      <c r="W21" s="16">
        <v>0</v>
      </c>
    </row>
    <row r="22" s="1" customFormat="1" ht="16.95" customHeight="1" spans="1:23">
      <c r="A22" s="12">
        <v>20123</v>
      </c>
      <c r="B22" s="12" t="s">
        <v>773</v>
      </c>
      <c r="C22" s="16">
        <v>36</v>
      </c>
      <c r="D22" s="14">
        <f t="shared" si="2"/>
        <v>-36</v>
      </c>
      <c r="E22" s="16">
        <v>0</v>
      </c>
      <c r="F22" s="16">
        <v>0</v>
      </c>
      <c r="G22" s="16">
        <v>-34</v>
      </c>
      <c r="H22" s="17">
        <v>0</v>
      </c>
      <c r="I22" s="16">
        <v>0</v>
      </c>
      <c r="J22" s="16">
        <v>0</v>
      </c>
      <c r="K22" s="16">
        <v>0</v>
      </c>
      <c r="L22" s="16">
        <v>0</v>
      </c>
      <c r="M22" s="16">
        <v>-2</v>
      </c>
      <c r="N22" s="16">
        <v>0</v>
      </c>
      <c r="O22" s="16">
        <v>0</v>
      </c>
      <c r="P22" s="16">
        <v>0</v>
      </c>
      <c r="Q22" s="16">
        <v>0</v>
      </c>
      <c r="R22" s="16">
        <v>0</v>
      </c>
      <c r="S22" s="16">
        <v>0</v>
      </c>
      <c r="T22" s="14">
        <f t="shared" si="3"/>
        <v>0</v>
      </c>
      <c r="U22" s="14">
        <f>'[1]L02'!C150</f>
        <v>0</v>
      </c>
      <c r="V22" s="14">
        <f t="shared" si="4"/>
        <v>0</v>
      </c>
      <c r="W22" s="16">
        <v>0</v>
      </c>
    </row>
    <row r="23" s="1" customFormat="1" ht="16.95" customHeight="1" spans="1:23">
      <c r="A23" s="12">
        <v>20125</v>
      </c>
      <c r="B23" s="12" t="s">
        <v>776</v>
      </c>
      <c r="C23" s="16">
        <v>53</v>
      </c>
      <c r="D23" s="14">
        <f t="shared" si="2"/>
        <v>-23</v>
      </c>
      <c r="E23" s="16">
        <v>0</v>
      </c>
      <c r="F23" s="16">
        <v>0</v>
      </c>
      <c r="G23" s="16">
        <v>10</v>
      </c>
      <c r="H23" s="17">
        <v>0</v>
      </c>
      <c r="I23" s="16">
        <v>0</v>
      </c>
      <c r="J23" s="16">
        <v>0</v>
      </c>
      <c r="K23" s="16">
        <v>0</v>
      </c>
      <c r="L23" s="16">
        <v>0</v>
      </c>
      <c r="M23" s="16">
        <v>-33</v>
      </c>
      <c r="N23" s="16">
        <v>0</v>
      </c>
      <c r="O23" s="16">
        <v>0</v>
      </c>
      <c r="P23" s="16">
        <v>0</v>
      </c>
      <c r="Q23" s="16">
        <v>0</v>
      </c>
      <c r="R23" s="16">
        <v>0</v>
      </c>
      <c r="S23" s="16">
        <v>0</v>
      </c>
      <c r="T23" s="14">
        <f t="shared" si="3"/>
        <v>30</v>
      </c>
      <c r="U23" s="14">
        <f>'[1]L02'!C157</f>
        <v>30</v>
      </c>
      <c r="V23" s="14">
        <f t="shared" si="4"/>
        <v>0</v>
      </c>
      <c r="W23" s="16">
        <v>0</v>
      </c>
    </row>
    <row r="24" s="1" customFormat="1" ht="16.95" customHeight="1" spans="1:23">
      <c r="A24" s="12">
        <v>20126</v>
      </c>
      <c r="B24" s="12" t="s">
        <v>780</v>
      </c>
      <c r="C24" s="16">
        <v>197</v>
      </c>
      <c r="D24" s="14">
        <f t="shared" si="2"/>
        <v>50</v>
      </c>
      <c r="E24" s="16">
        <v>0</v>
      </c>
      <c r="F24" s="16">
        <v>0</v>
      </c>
      <c r="G24" s="16">
        <v>247</v>
      </c>
      <c r="H24" s="17">
        <v>0</v>
      </c>
      <c r="I24" s="16">
        <v>0</v>
      </c>
      <c r="J24" s="16">
        <v>0</v>
      </c>
      <c r="K24" s="16">
        <v>0</v>
      </c>
      <c r="L24" s="16">
        <v>0</v>
      </c>
      <c r="M24" s="16">
        <v>-62</v>
      </c>
      <c r="N24" s="16">
        <v>-135</v>
      </c>
      <c r="O24" s="16">
        <v>0</v>
      </c>
      <c r="P24" s="16">
        <v>0</v>
      </c>
      <c r="Q24" s="16">
        <v>0</v>
      </c>
      <c r="R24" s="16">
        <v>0</v>
      </c>
      <c r="S24" s="16">
        <v>0</v>
      </c>
      <c r="T24" s="14">
        <f t="shared" si="3"/>
        <v>247</v>
      </c>
      <c r="U24" s="14">
        <f>'[1]L02'!C165</f>
        <v>237</v>
      </c>
      <c r="V24" s="14">
        <f t="shared" si="4"/>
        <v>10</v>
      </c>
      <c r="W24" s="16">
        <v>10</v>
      </c>
    </row>
    <row r="25" s="1" customFormat="1" ht="16.95" customHeight="1" spans="1:23">
      <c r="A25" s="12">
        <v>20128</v>
      </c>
      <c r="B25" s="12" t="s">
        <v>783</v>
      </c>
      <c r="C25" s="16">
        <v>37</v>
      </c>
      <c r="D25" s="14">
        <f t="shared" si="2"/>
        <v>-21</v>
      </c>
      <c r="E25" s="16">
        <v>0</v>
      </c>
      <c r="F25" s="16">
        <v>0</v>
      </c>
      <c r="G25" s="16">
        <v>0</v>
      </c>
      <c r="H25" s="17">
        <v>0</v>
      </c>
      <c r="I25" s="16">
        <v>0</v>
      </c>
      <c r="J25" s="16">
        <v>0</v>
      </c>
      <c r="K25" s="16">
        <v>0</v>
      </c>
      <c r="L25" s="16">
        <v>0</v>
      </c>
      <c r="M25" s="16">
        <v>-21</v>
      </c>
      <c r="N25" s="16">
        <v>0</v>
      </c>
      <c r="O25" s="16">
        <v>0</v>
      </c>
      <c r="P25" s="16">
        <v>0</v>
      </c>
      <c r="Q25" s="16">
        <v>0</v>
      </c>
      <c r="R25" s="16">
        <v>0</v>
      </c>
      <c r="S25" s="16">
        <v>0</v>
      </c>
      <c r="T25" s="14">
        <f t="shared" si="3"/>
        <v>16</v>
      </c>
      <c r="U25" s="14">
        <f>'[1]L02'!C171</f>
        <v>16</v>
      </c>
      <c r="V25" s="14">
        <f t="shared" si="4"/>
        <v>0</v>
      </c>
      <c r="W25" s="16">
        <v>0</v>
      </c>
    </row>
    <row r="26" s="1" customFormat="1" ht="16.95" customHeight="1" spans="1:23">
      <c r="A26" s="12">
        <v>20129</v>
      </c>
      <c r="B26" s="12" t="s">
        <v>785</v>
      </c>
      <c r="C26" s="16">
        <v>321</v>
      </c>
      <c r="D26" s="14">
        <f t="shared" si="2"/>
        <v>-27</v>
      </c>
      <c r="E26" s="16">
        <v>0</v>
      </c>
      <c r="F26" s="16">
        <v>0</v>
      </c>
      <c r="G26" s="16">
        <v>4</v>
      </c>
      <c r="H26" s="17">
        <v>0</v>
      </c>
      <c r="I26" s="16">
        <v>0</v>
      </c>
      <c r="J26" s="16">
        <v>0</v>
      </c>
      <c r="K26" s="16">
        <v>0</v>
      </c>
      <c r="L26" s="16">
        <v>0</v>
      </c>
      <c r="M26" s="16">
        <v>-31</v>
      </c>
      <c r="N26" s="16">
        <v>0</v>
      </c>
      <c r="O26" s="16">
        <v>0</v>
      </c>
      <c r="P26" s="16">
        <v>0</v>
      </c>
      <c r="Q26" s="16">
        <v>0</v>
      </c>
      <c r="R26" s="16">
        <v>0</v>
      </c>
      <c r="S26" s="16">
        <v>0</v>
      </c>
      <c r="T26" s="14">
        <f t="shared" si="3"/>
        <v>294</v>
      </c>
      <c r="U26" s="14">
        <f>'[1]L02'!C178</f>
        <v>294</v>
      </c>
      <c r="V26" s="14">
        <f t="shared" si="4"/>
        <v>0</v>
      </c>
      <c r="W26" s="16">
        <v>0</v>
      </c>
    </row>
    <row r="27" s="1" customFormat="1" ht="16.95" customHeight="1" spans="1:23">
      <c r="A27" s="12">
        <v>20131</v>
      </c>
      <c r="B27" s="12" t="s">
        <v>788</v>
      </c>
      <c r="C27" s="16">
        <v>1884</v>
      </c>
      <c r="D27" s="14">
        <f t="shared" si="2"/>
        <v>-306</v>
      </c>
      <c r="E27" s="16">
        <v>0</v>
      </c>
      <c r="F27" s="16">
        <v>0</v>
      </c>
      <c r="G27" s="16">
        <v>-40</v>
      </c>
      <c r="H27" s="17">
        <v>0</v>
      </c>
      <c r="I27" s="16">
        <v>0</v>
      </c>
      <c r="J27" s="16">
        <v>0</v>
      </c>
      <c r="K27" s="16">
        <v>0</v>
      </c>
      <c r="L27" s="16">
        <v>0</v>
      </c>
      <c r="M27" s="16">
        <v>0</v>
      </c>
      <c r="N27" s="16">
        <v>-266</v>
      </c>
      <c r="O27" s="16">
        <v>0</v>
      </c>
      <c r="P27" s="16">
        <v>0</v>
      </c>
      <c r="Q27" s="16">
        <v>0</v>
      </c>
      <c r="R27" s="16">
        <v>0</v>
      </c>
      <c r="S27" s="16">
        <v>0</v>
      </c>
      <c r="T27" s="14">
        <f t="shared" si="3"/>
        <v>1578</v>
      </c>
      <c r="U27" s="14">
        <f>'[1]L02'!C185</f>
        <v>1578</v>
      </c>
      <c r="V27" s="14">
        <f t="shared" si="4"/>
        <v>0</v>
      </c>
      <c r="W27" s="16">
        <v>0</v>
      </c>
    </row>
    <row r="28" s="1" customFormat="1" ht="16.95" customHeight="1" spans="1:23">
      <c r="A28" s="12">
        <v>20132</v>
      </c>
      <c r="B28" s="12" t="s">
        <v>791</v>
      </c>
      <c r="C28" s="16">
        <v>969</v>
      </c>
      <c r="D28" s="14">
        <f t="shared" si="2"/>
        <v>270</v>
      </c>
      <c r="E28" s="16">
        <v>0</v>
      </c>
      <c r="F28" s="16">
        <v>0</v>
      </c>
      <c r="G28" s="16">
        <v>6</v>
      </c>
      <c r="H28" s="17">
        <v>0</v>
      </c>
      <c r="I28" s="16">
        <v>0</v>
      </c>
      <c r="J28" s="16">
        <v>0</v>
      </c>
      <c r="K28" s="16">
        <v>0</v>
      </c>
      <c r="L28" s="16">
        <v>0</v>
      </c>
      <c r="M28" s="16">
        <v>264</v>
      </c>
      <c r="N28" s="16">
        <v>0</v>
      </c>
      <c r="O28" s="16">
        <v>0</v>
      </c>
      <c r="P28" s="16">
        <v>0</v>
      </c>
      <c r="Q28" s="16">
        <v>0</v>
      </c>
      <c r="R28" s="16">
        <v>0</v>
      </c>
      <c r="S28" s="16">
        <v>0</v>
      </c>
      <c r="T28" s="14">
        <f t="shared" si="3"/>
        <v>1239</v>
      </c>
      <c r="U28" s="14">
        <f>'[1]L02'!C192</f>
        <v>1239</v>
      </c>
      <c r="V28" s="14">
        <f t="shared" si="4"/>
        <v>0</v>
      </c>
      <c r="W28" s="16">
        <v>0</v>
      </c>
    </row>
    <row r="29" s="1" customFormat="1" ht="16.95" customHeight="1" spans="1:23">
      <c r="A29" s="12">
        <v>20133</v>
      </c>
      <c r="B29" s="12" t="s">
        <v>794</v>
      </c>
      <c r="C29" s="16">
        <v>727</v>
      </c>
      <c r="D29" s="14">
        <f t="shared" si="2"/>
        <v>-166</v>
      </c>
      <c r="E29" s="16">
        <v>0</v>
      </c>
      <c r="F29" s="16">
        <v>0</v>
      </c>
      <c r="G29" s="16">
        <v>-16</v>
      </c>
      <c r="H29" s="17">
        <v>0</v>
      </c>
      <c r="I29" s="16">
        <v>0</v>
      </c>
      <c r="J29" s="16">
        <v>0</v>
      </c>
      <c r="K29" s="16">
        <v>0</v>
      </c>
      <c r="L29" s="16">
        <v>0</v>
      </c>
      <c r="M29" s="16">
        <v>0</v>
      </c>
      <c r="N29" s="16">
        <v>-150</v>
      </c>
      <c r="O29" s="16">
        <v>0</v>
      </c>
      <c r="P29" s="16">
        <v>0</v>
      </c>
      <c r="Q29" s="16">
        <v>0</v>
      </c>
      <c r="R29" s="16">
        <v>0</v>
      </c>
      <c r="S29" s="16">
        <v>0</v>
      </c>
      <c r="T29" s="14">
        <f t="shared" si="3"/>
        <v>561</v>
      </c>
      <c r="U29" s="14">
        <f>'[1]L02'!C199</f>
        <v>561</v>
      </c>
      <c r="V29" s="14">
        <f t="shared" si="4"/>
        <v>0</v>
      </c>
      <c r="W29" s="16">
        <v>0</v>
      </c>
    </row>
    <row r="30" s="1" customFormat="1" ht="16.95" customHeight="1" spans="1:23">
      <c r="A30" s="12">
        <v>20134</v>
      </c>
      <c r="B30" s="12" t="s">
        <v>796</v>
      </c>
      <c r="C30" s="16">
        <v>223</v>
      </c>
      <c r="D30" s="14">
        <f t="shared" si="2"/>
        <v>81</v>
      </c>
      <c r="E30" s="16">
        <v>0</v>
      </c>
      <c r="F30" s="16">
        <v>0</v>
      </c>
      <c r="G30" s="16">
        <v>0</v>
      </c>
      <c r="H30" s="17">
        <v>0</v>
      </c>
      <c r="I30" s="16">
        <v>0</v>
      </c>
      <c r="J30" s="16">
        <v>0</v>
      </c>
      <c r="K30" s="16">
        <v>0</v>
      </c>
      <c r="L30" s="16">
        <v>0</v>
      </c>
      <c r="M30" s="16">
        <v>81</v>
      </c>
      <c r="N30" s="16">
        <v>0</v>
      </c>
      <c r="O30" s="16">
        <v>0</v>
      </c>
      <c r="P30" s="16">
        <v>0</v>
      </c>
      <c r="Q30" s="16">
        <v>0</v>
      </c>
      <c r="R30" s="16">
        <v>0</v>
      </c>
      <c r="S30" s="16">
        <v>0</v>
      </c>
      <c r="T30" s="14">
        <f t="shared" si="3"/>
        <v>304</v>
      </c>
      <c r="U30" s="14">
        <f>'[1]L02'!C205</f>
        <v>304</v>
      </c>
      <c r="V30" s="14">
        <f t="shared" si="4"/>
        <v>0</v>
      </c>
      <c r="W30" s="16">
        <v>0</v>
      </c>
    </row>
    <row r="31" s="1" customFormat="1" ht="16.95" customHeight="1" spans="1:23">
      <c r="A31" s="12">
        <v>20135</v>
      </c>
      <c r="B31" s="12" t="s">
        <v>800</v>
      </c>
      <c r="C31" s="16">
        <v>0</v>
      </c>
      <c r="D31" s="14">
        <f t="shared" si="2"/>
        <v>0</v>
      </c>
      <c r="E31" s="16">
        <v>0</v>
      </c>
      <c r="F31" s="16">
        <v>0</v>
      </c>
      <c r="G31" s="16">
        <v>0</v>
      </c>
      <c r="H31" s="17">
        <v>0</v>
      </c>
      <c r="I31" s="16">
        <v>0</v>
      </c>
      <c r="J31" s="16">
        <v>0</v>
      </c>
      <c r="K31" s="16">
        <v>0</v>
      </c>
      <c r="L31" s="16">
        <v>0</v>
      </c>
      <c r="M31" s="16">
        <v>0</v>
      </c>
      <c r="N31" s="16">
        <v>0</v>
      </c>
      <c r="O31" s="16">
        <v>0</v>
      </c>
      <c r="P31" s="16">
        <v>0</v>
      </c>
      <c r="Q31" s="16">
        <v>0</v>
      </c>
      <c r="R31" s="16">
        <v>0</v>
      </c>
      <c r="S31" s="16">
        <v>0</v>
      </c>
      <c r="T31" s="14">
        <f t="shared" si="3"/>
        <v>0</v>
      </c>
      <c r="U31" s="14">
        <f>'[1]L02'!C213</f>
        <v>0</v>
      </c>
      <c r="V31" s="14">
        <f t="shared" si="4"/>
        <v>0</v>
      </c>
      <c r="W31" s="16">
        <v>0</v>
      </c>
    </row>
    <row r="32" s="1" customFormat="1" ht="16.95" customHeight="1" spans="1:23">
      <c r="A32" s="12">
        <v>20136</v>
      </c>
      <c r="B32" s="12" t="s">
        <v>2020</v>
      </c>
      <c r="C32" s="16">
        <v>0</v>
      </c>
      <c r="D32" s="14">
        <f t="shared" si="2"/>
        <v>1248</v>
      </c>
      <c r="E32" s="16">
        <v>0</v>
      </c>
      <c r="F32" s="16">
        <v>1248</v>
      </c>
      <c r="G32" s="16">
        <v>0</v>
      </c>
      <c r="H32" s="17">
        <v>0</v>
      </c>
      <c r="I32" s="16">
        <v>0</v>
      </c>
      <c r="J32" s="16">
        <v>0</v>
      </c>
      <c r="K32" s="16">
        <v>0</v>
      </c>
      <c r="L32" s="16">
        <v>0</v>
      </c>
      <c r="M32" s="16">
        <v>0</v>
      </c>
      <c r="N32" s="16">
        <v>0</v>
      </c>
      <c r="O32" s="16">
        <v>0</v>
      </c>
      <c r="P32" s="16">
        <v>0</v>
      </c>
      <c r="Q32" s="16">
        <v>0</v>
      </c>
      <c r="R32" s="16">
        <v>0</v>
      </c>
      <c r="S32" s="16">
        <v>0</v>
      </c>
      <c r="T32" s="14">
        <f t="shared" si="3"/>
        <v>1248</v>
      </c>
      <c r="U32" s="14">
        <f>'[1]L02'!C219</f>
        <v>1248</v>
      </c>
      <c r="V32" s="14">
        <f t="shared" si="4"/>
        <v>0</v>
      </c>
      <c r="W32" s="16">
        <v>0</v>
      </c>
    </row>
    <row r="33" s="1" customFormat="1" ht="16.95" customHeight="1" spans="1:23">
      <c r="A33" s="12">
        <v>20137</v>
      </c>
      <c r="B33" s="12" t="s">
        <v>804</v>
      </c>
      <c r="C33" s="16">
        <v>0</v>
      </c>
      <c r="D33" s="14">
        <f t="shared" si="2"/>
        <v>0</v>
      </c>
      <c r="E33" s="16">
        <v>0</v>
      </c>
      <c r="F33" s="16">
        <v>0</v>
      </c>
      <c r="G33" s="16">
        <v>0</v>
      </c>
      <c r="H33" s="16">
        <v>0</v>
      </c>
      <c r="I33" s="16">
        <v>0</v>
      </c>
      <c r="J33" s="16">
        <v>0</v>
      </c>
      <c r="K33" s="16">
        <v>0</v>
      </c>
      <c r="L33" s="16">
        <v>0</v>
      </c>
      <c r="M33" s="16">
        <v>0</v>
      </c>
      <c r="N33" s="16">
        <v>0</v>
      </c>
      <c r="O33" s="16">
        <v>0</v>
      </c>
      <c r="P33" s="16">
        <v>0</v>
      </c>
      <c r="Q33" s="16">
        <v>0</v>
      </c>
      <c r="R33" s="16">
        <v>0</v>
      </c>
      <c r="S33" s="16">
        <v>0</v>
      </c>
      <c r="T33" s="14">
        <f t="shared" si="3"/>
        <v>0</v>
      </c>
      <c r="U33" s="14">
        <f>'[1]L02'!C225</f>
        <v>0</v>
      </c>
      <c r="V33" s="14">
        <f t="shared" si="4"/>
        <v>0</v>
      </c>
      <c r="W33" s="16">
        <v>0</v>
      </c>
    </row>
    <row r="34" s="1" customFormat="1" ht="16.95" customHeight="1" spans="1:23">
      <c r="A34" s="12">
        <v>20138</v>
      </c>
      <c r="B34" s="12" t="s">
        <v>806</v>
      </c>
      <c r="C34" s="16">
        <v>3246</v>
      </c>
      <c r="D34" s="14">
        <f t="shared" si="2"/>
        <v>381</v>
      </c>
      <c r="E34" s="16">
        <v>0</v>
      </c>
      <c r="F34" s="16">
        <v>381</v>
      </c>
      <c r="G34" s="16">
        <v>48</v>
      </c>
      <c r="H34" s="16">
        <v>0</v>
      </c>
      <c r="I34" s="16">
        <v>0</v>
      </c>
      <c r="J34" s="16">
        <v>0</v>
      </c>
      <c r="K34" s="16">
        <v>0</v>
      </c>
      <c r="L34" s="16">
        <v>0</v>
      </c>
      <c r="M34" s="16">
        <v>0</v>
      </c>
      <c r="N34" s="16">
        <v>-48</v>
      </c>
      <c r="O34" s="16">
        <v>0</v>
      </c>
      <c r="P34" s="16">
        <v>0</v>
      </c>
      <c r="Q34" s="16">
        <v>0</v>
      </c>
      <c r="R34" s="16">
        <v>0</v>
      </c>
      <c r="S34" s="16">
        <v>0</v>
      </c>
      <c r="T34" s="14">
        <f t="shared" si="3"/>
        <v>3627</v>
      </c>
      <c r="U34" s="14">
        <f>'[1]L02'!C231</f>
        <v>3627</v>
      </c>
      <c r="V34" s="14">
        <f t="shared" si="4"/>
        <v>0</v>
      </c>
      <c r="W34" s="16">
        <v>0</v>
      </c>
    </row>
    <row r="35" s="1" customFormat="1" ht="16.95" customHeight="1" spans="1:23">
      <c r="A35" s="12">
        <v>20199</v>
      </c>
      <c r="B35" s="12" t="s">
        <v>2021</v>
      </c>
      <c r="C35" s="16">
        <v>3624</v>
      </c>
      <c r="D35" s="14">
        <f t="shared" si="2"/>
        <v>214</v>
      </c>
      <c r="E35" s="16">
        <v>0</v>
      </c>
      <c r="F35" s="16">
        <v>128</v>
      </c>
      <c r="G35" s="16">
        <v>-107</v>
      </c>
      <c r="H35" s="17">
        <v>0</v>
      </c>
      <c r="I35" s="16">
        <v>0</v>
      </c>
      <c r="J35" s="16">
        <v>0</v>
      </c>
      <c r="K35" s="16">
        <v>0</v>
      </c>
      <c r="L35" s="16">
        <v>0</v>
      </c>
      <c r="M35" s="16">
        <v>193</v>
      </c>
      <c r="N35" s="16">
        <v>0</v>
      </c>
      <c r="O35" s="16">
        <v>0</v>
      </c>
      <c r="P35" s="16">
        <v>0</v>
      </c>
      <c r="Q35" s="16">
        <v>0</v>
      </c>
      <c r="R35" s="16">
        <v>0</v>
      </c>
      <c r="S35" s="16">
        <v>0</v>
      </c>
      <c r="T35" s="14">
        <f t="shared" si="3"/>
        <v>3838</v>
      </c>
      <c r="U35" s="14">
        <f>'[1]L02'!C248</f>
        <v>3838</v>
      </c>
      <c r="V35" s="14">
        <f t="shared" si="4"/>
        <v>0</v>
      </c>
      <c r="W35" s="16">
        <v>0</v>
      </c>
    </row>
    <row r="36" s="1" customFormat="1" ht="16.95" customHeight="1" spans="1:23">
      <c r="A36" s="12">
        <v>202</v>
      </c>
      <c r="B36" s="15" t="s">
        <v>821</v>
      </c>
      <c r="C36" s="14">
        <f t="shared" ref="C36:W36" si="5">SUM(C37:C45)</f>
        <v>0</v>
      </c>
      <c r="D36" s="14">
        <f t="shared" si="5"/>
        <v>0</v>
      </c>
      <c r="E36" s="14">
        <f t="shared" si="5"/>
        <v>0</v>
      </c>
      <c r="F36" s="14">
        <f t="shared" si="5"/>
        <v>0</v>
      </c>
      <c r="G36" s="14">
        <f t="shared" si="5"/>
        <v>0</v>
      </c>
      <c r="H36" s="14">
        <f t="shared" si="5"/>
        <v>0</v>
      </c>
      <c r="I36" s="14">
        <f t="shared" si="5"/>
        <v>0</v>
      </c>
      <c r="J36" s="14">
        <f t="shared" si="5"/>
        <v>0</v>
      </c>
      <c r="K36" s="14">
        <f t="shared" si="5"/>
        <v>0</v>
      </c>
      <c r="L36" s="14">
        <f t="shared" si="5"/>
        <v>0</v>
      </c>
      <c r="M36" s="14">
        <f t="shared" si="5"/>
        <v>0</v>
      </c>
      <c r="N36" s="14">
        <f t="shared" si="5"/>
        <v>0</v>
      </c>
      <c r="O36" s="14">
        <f t="shared" si="5"/>
        <v>0</v>
      </c>
      <c r="P36" s="14">
        <f t="shared" si="5"/>
        <v>0</v>
      </c>
      <c r="Q36" s="14">
        <f t="shared" si="5"/>
        <v>0</v>
      </c>
      <c r="R36" s="14">
        <f t="shared" si="5"/>
        <v>0</v>
      </c>
      <c r="S36" s="14">
        <f t="shared" si="5"/>
        <v>0</v>
      </c>
      <c r="T36" s="14">
        <f t="shared" si="5"/>
        <v>0</v>
      </c>
      <c r="U36" s="14">
        <f t="shared" si="5"/>
        <v>0</v>
      </c>
      <c r="V36" s="14">
        <f t="shared" si="5"/>
        <v>0</v>
      </c>
      <c r="W36" s="14">
        <f t="shared" si="5"/>
        <v>0</v>
      </c>
    </row>
    <row r="37" s="1" customFormat="1" ht="16.95" customHeight="1" spans="1:23">
      <c r="A37" s="12">
        <v>20201</v>
      </c>
      <c r="B37" s="12" t="s">
        <v>822</v>
      </c>
      <c r="C37" s="16">
        <v>0</v>
      </c>
      <c r="D37" s="14">
        <f t="shared" ref="D37:D45" si="6">SUM(E37:S37)</f>
        <v>0</v>
      </c>
      <c r="E37" s="16">
        <v>0</v>
      </c>
      <c r="F37" s="16">
        <v>0</v>
      </c>
      <c r="G37" s="16">
        <v>0</v>
      </c>
      <c r="H37" s="17">
        <v>0</v>
      </c>
      <c r="I37" s="16">
        <v>0</v>
      </c>
      <c r="J37" s="16">
        <v>0</v>
      </c>
      <c r="K37" s="16">
        <v>0</v>
      </c>
      <c r="L37" s="16">
        <v>0</v>
      </c>
      <c r="M37" s="16">
        <v>0</v>
      </c>
      <c r="N37" s="16">
        <v>0</v>
      </c>
      <c r="O37" s="16">
        <v>0</v>
      </c>
      <c r="P37" s="16">
        <v>0</v>
      </c>
      <c r="Q37" s="16">
        <v>0</v>
      </c>
      <c r="R37" s="16">
        <v>0</v>
      </c>
      <c r="S37" s="16">
        <v>0</v>
      </c>
      <c r="T37" s="14">
        <f t="shared" ref="T37:T45" si="7">C37+D37</f>
        <v>0</v>
      </c>
      <c r="U37" s="14">
        <f>'[1]L02'!C252</f>
        <v>0</v>
      </c>
      <c r="V37" s="14">
        <f t="shared" ref="V37:V45" si="8">T37-U37</f>
        <v>0</v>
      </c>
      <c r="W37" s="16">
        <v>0</v>
      </c>
    </row>
    <row r="38" s="1" customFormat="1" ht="16.95" customHeight="1" spans="1:23">
      <c r="A38" s="12">
        <v>20202</v>
      </c>
      <c r="B38" s="12" t="s">
        <v>824</v>
      </c>
      <c r="C38" s="16">
        <v>0</v>
      </c>
      <c r="D38" s="14">
        <f t="shared" si="6"/>
        <v>0</v>
      </c>
      <c r="E38" s="16">
        <v>0</v>
      </c>
      <c r="F38" s="16">
        <v>0</v>
      </c>
      <c r="G38" s="16">
        <v>0</v>
      </c>
      <c r="H38" s="17">
        <v>0</v>
      </c>
      <c r="I38" s="16">
        <v>0</v>
      </c>
      <c r="J38" s="16">
        <v>0</v>
      </c>
      <c r="K38" s="16">
        <v>0</v>
      </c>
      <c r="L38" s="16">
        <v>0</v>
      </c>
      <c r="M38" s="16">
        <v>0</v>
      </c>
      <c r="N38" s="16">
        <v>0</v>
      </c>
      <c r="O38" s="16">
        <v>0</v>
      </c>
      <c r="P38" s="16">
        <v>0</v>
      </c>
      <c r="Q38" s="16">
        <v>0</v>
      </c>
      <c r="R38" s="16">
        <v>0</v>
      </c>
      <c r="S38" s="16">
        <v>0</v>
      </c>
      <c r="T38" s="14">
        <f t="shared" si="7"/>
        <v>0</v>
      </c>
      <c r="U38" s="14">
        <f>'[1]L02'!C259</f>
        <v>0</v>
      </c>
      <c r="V38" s="14">
        <f t="shared" si="8"/>
        <v>0</v>
      </c>
      <c r="W38" s="16">
        <v>0</v>
      </c>
    </row>
    <row r="39" s="1" customFormat="1" ht="17.25" customHeight="1" spans="1:23">
      <c r="A39" s="12">
        <v>20203</v>
      </c>
      <c r="B39" s="12" t="s">
        <v>827</v>
      </c>
      <c r="C39" s="16">
        <v>0</v>
      </c>
      <c r="D39" s="14">
        <f t="shared" si="6"/>
        <v>0</v>
      </c>
      <c r="E39" s="16">
        <v>0</v>
      </c>
      <c r="F39" s="16">
        <v>0</v>
      </c>
      <c r="G39" s="16">
        <v>0</v>
      </c>
      <c r="H39" s="17">
        <v>0</v>
      </c>
      <c r="I39" s="16">
        <v>0</v>
      </c>
      <c r="J39" s="16">
        <v>0</v>
      </c>
      <c r="K39" s="16">
        <v>0</v>
      </c>
      <c r="L39" s="16">
        <v>0</v>
      </c>
      <c r="M39" s="16">
        <v>0</v>
      </c>
      <c r="N39" s="16">
        <v>0</v>
      </c>
      <c r="O39" s="16">
        <v>0</v>
      </c>
      <c r="P39" s="16">
        <v>0</v>
      </c>
      <c r="Q39" s="16">
        <v>0</v>
      </c>
      <c r="R39" s="16">
        <v>0</v>
      </c>
      <c r="S39" s="16">
        <v>0</v>
      </c>
      <c r="T39" s="14">
        <f t="shared" si="7"/>
        <v>0</v>
      </c>
      <c r="U39" s="14">
        <f>'[1]L02'!C262</f>
        <v>0</v>
      </c>
      <c r="V39" s="14">
        <f t="shared" si="8"/>
        <v>0</v>
      </c>
      <c r="W39" s="16">
        <v>0</v>
      </c>
    </row>
    <row r="40" s="1" customFormat="1" ht="16.95" customHeight="1" spans="1:23">
      <c r="A40" s="12">
        <v>20204</v>
      </c>
      <c r="B40" s="12" t="s">
        <v>830</v>
      </c>
      <c r="C40" s="16">
        <v>0</v>
      </c>
      <c r="D40" s="14">
        <f t="shared" si="6"/>
        <v>0</v>
      </c>
      <c r="E40" s="16">
        <v>0</v>
      </c>
      <c r="F40" s="16">
        <v>0</v>
      </c>
      <c r="G40" s="16">
        <v>0</v>
      </c>
      <c r="H40" s="17">
        <v>0</v>
      </c>
      <c r="I40" s="16">
        <v>0</v>
      </c>
      <c r="J40" s="16">
        <v>0</v>
      </c>
      <c r="K40" s="16">
        <v>0</v>
      </c>
      <c r="L40" s="16">
        <v>0</v>
      </c>
      <c r="M40" s="16">
        <v>0</v>
      </c>
      <c r="N40" s="16">
        <v>0</v>
      </c>
      <c r="O40" s="16">
        <v>0</v>
      </c>
      <c r="P40" s="16">
        <v>0</v>
      </c>
      <c r="Q40" s="16">
        <v>0</v>
      </c>
      <c r="R40" s="16">
        <v>0</v>
      </c>
      <c r="S40" s="16">
        <v>0</v>
      </c>
      <c r="T40" s="14">
        <f t="shared" si="7"/>
        <v>0</v>
      </c>
      <c r="U40" s="14">
        <f>'[1]L02'!C265</f>
        <v>0</v>
      </c>
      <c r="V40" s="14">
        <f t="shared" si="8"/>
        <v>0</v>
      </c>
      <c r="W40" s="16">
        <v>0</v>
      </c>
    </row>
    <row r="41" s="1" customFormat="1" ht="16.95" customHeight="1" spans="1:23">
      <c r="A41" s="12">
        <v>20205</v>
      </c>
      <c r="B41" s="12" t="s">
        <v>836</v>
      </c>
      <c r="C41" s="16">
        <v>0</v>
      </c>
      <c r="D41" s="14">
        <f t="shared" si="6"/>
        <v>0</v>
      </c>
      <c r="E41" s="16">
        <v>0</v>
      </c>
      <c r="F41" s="16">
        <v>0</v>
      </c>
      <c r="G41" s="16">
        <v>0</v>
      </c>
      <c r="H41" s="17">
        <v>0</v>
      </c>
      <c r="I41" s="16">
        <v>0</v>
      </c>
      <c r="J41" s="16">
        <v>0</v>
      </c>
      <c r="K41" s="16">
        <v>0</v>
      </c>
      <c r="L41" s="16">
        <v>0</v>
      </c>
      <c r="M41" s="16">
        <v>0</v>
      </c>
      <c r="N41" s="16">
        <v>0</v>
      </c>
      <c r="O41" s="16">
        <v>0</v>
      </c>
      <c r="P41" s="16">
        <v>0</v>
      </c>
      <c r="Q41" s="16">
        <v>0</v>
      </c>
      <c r="R41" s="16">
        <v>0</v>
      </c>
      <c r="S41" s="16">
        <v>0</v>
      </c>
      <c r="T41" s="14">
        <f t="shared" si="7"/>
        <v>0</v>
      </c>
      <c r="U41" s="14">
        <f>'[1]L02'!C271</f>
        <v>0</v>
      </c>
      <c r="V41" s="14">
        <f t="shared" si="8"/>
        <v>0</v>
      </c>
      <c r="W41" s="16">
        <v>0</v>
      </c>
    </row>
    <row r="42" s="1" customFormat="1" ht="16.95" customHeight="1" spans="1:23">
      <c r="A42" s="12">
        <v>20206</v>
      </c>
      <c r="B42" s="12" t="s">
        <v>2022</v>
      </c>
      <c r="C42" s="16">
        <v>0</v>
      </c>
      <c r="D42" s="14">
        <f t="shared" si="6"/>
        <v>0</v>
      </c>
      <c r="E42" s="16">
        <v>0</v>
      </c>
      <c r="F42" s="16">
        <v>0</v>
      </c>
      <c r="G42" s="16">
        <v>0</v>
      </c>
      <c r="H42" s="17">
        <v>0</v>
      </c>
      <c r="I42" s="16">
        <v>0</v>
      </c>
      <c r="J42" s="16">
        <v>0</v>
      </c>
      <c r="K42" s="16">
        <v>0</v>
      </c>
      <c r="L42" s="16">
        <v>0</v>
      </c>
      <c r="M42" s="16">
        <v>0</v>
      </c>
      <c r="N42" s="16">
        <v>0</v>
      </c>
      <c r="O42" s="16">
        <v>0</v>
      </c>
      <c r="P42" s="16">
        <v>0</v>
      </c>
      <c r="Q42" s="16">
        <v>0</v>
      </c>
      <c r="R42" s="16">
        <v>0</v>
      </c>
      <c r="S42" s="16">
        <v>0</v>
      </c>
      <c r="T42" s="14">
        <f t="shared" si="7"/>
        <v>0</v>
      </c>
      <c r="U42" s="14">
        <f>'[1]L02'!C275</f>
        <v>0</v>
      </c>
      <c r="V42" s="14">
        <f t="shared" si="8"/>
        <v>0</v>
      </c>
      <c r="W42" s="16">
        <v>0</v>
      </c>
    </row>
    <row r="43" s="1" customFormat="1" ht="16.95" customHeight="1" spans="1:23">
      <c r="A43" s="12">
        <v>20207</v>
      </c>
      <c r="B43" s="12" t="s">
        <v>842</v>
      </c>
      <c r="C43" s="16">
        <v>0</v>
      </c>
      <c r="D43" s="14">
        <f t="shared" si="6"/>
        <v>0</v>
      </c>
      <c r="E43" s="16">
        <v>0</v>
      </c>
      <c r="F43" s="16">
        <v>0</v>
      </c>
      <c r="G43" s="16">
        <v>0</v>
      </c>
      <c r="H43" s="17">
        <v>0</v>
      </c>
      <c r="I43" s="16">
        <v>0</v>
      </c>
      <c r="J43" s="16">
        <v>0</v>
      </c>
      <c r="K43" s="16">
        <v>0</v>
      </c>
      <c r="L43" s="16">
        <v>0</v>
      </c>
      <c r="M43" s="16">
        <v>0</v>
      </c>
      <c r="N43" s="16">
        <v>0</v>
      </c>
      <c r="O43" s="16">
        <v>0</v>
      </c>
      <c r="P43" s="16">
        <v>0</v>
      </c>
      <c r="Q43" s="16">
        <v>0</v>
      </c>
      <c r="R43" s="16">
        <v>0</v>
      </c>
      <c r="S43" s="16">
        <v>0</v>
      </c>
      <c r="T43" s="14">
        <f t="shared" si="7"/>
        <v>0</v>
      </c>
      <c r="U43" s="14">
        <f>'[1]L02'!C277</f>
        <v>0</v>
      </c>
      <c r="V43" s="14">
        <f t="shared" si="8"/>
        <v>0</v>
      </c>
      <c r="W43" s="16">
        <v>0</v>
      </c>
    </row>
    <row r="44" s="1" customFormat="1" ht="16.95" customHeight="1" spans="1:23">
      <c r="A44" s="12">
        <v>20208</v>
      </c>
      <c r="B44" s="12" t="s">
        <v>847</v>
      </c>
      <c r="C44" s="16">
        <v>0</v>
      </c>
      <c r="D44" s="14">
        <f t="shared" si="6"/>
        <v>0</v>
      </c>
      <c r="E44" s="16">
        <v>0</v>
      </c>
      <c r="F44" s="16">
        <v>0</v>
      </c>
      <c r="G44" s="16">
        <v>0</v>
      </c>
      <c r="H44" s="16">
        <v>0</v>
      </c>
      <c r="I44" s="16">
        <v>0</v>
      </c>
      <c r="J44" s="16">
        <v>0</v>
      </c>
      <c r="K44" s="16">
        <v>0</v>
      </c>
      <c r="L44" s="16">
        <v>0</v>
      </c>
      <c r="M44" s="16">
        <v>0</v>
      </c>
      <c r="N44" s="16">
        <v>0</v>
      </c>
      <c r="O44" s="16">
        <v>0</v>
      </c>
      <c r="P44" s="16">
        <v>0</v>
      </c>
      <c r="Q44" s="16">
        <v>0</v>
      </c>
      <c r="R44" s="16">
        <v>0</v>
      </c>
      <c r="S44" s="16">
        <v>0</v>
      </c>
      <c r="T44" s="14">
        <f t="shared" si="7"/>
        <v>0</v>
      </c>
      <c r="U44" s="14">
        <f>'[1]L02'!C282</f>
        <v>0</v>
      </c>
      <c r="V44" s="14">
        <f t="shared" si="8"/>
        <v>0</v>
      </c>
      <c r="W44" s="16">
        <v>0</v>
      </c>
    </row>
    <row r="45" s="1" customFormat="1" ht="16.95" customHeight="1" spans="1:23">
      <c r="A45" s="12">
        <v>20299</v>
      </c>
      <c r="B45" s="12" t="s">
        <v>2023</v>
      </c>
      <c r="C45" s="16">
        <v>0</v>
      </c>
      <c r="D45" s="14">
        <f t="shared" si="6"/>
        <v>0</v>
      </c>
      <c r="E45" s="16">
        <v>0</v>
      </c>
      <c r="F45" s="16">
        <v>0</v>
      </c>
      <c r="G45" s="16">
        <v>0</v>
      </c>
      <c r="H45" s="17">
        <v>0</v>
      </c>
      <c r="I45" s="16">
        <v>0</v>
      </c>
      <c r="J45" s="16">
        <v>0</v>
      </c>
      <c r="K45" s="16">
        <v>0</v>
      </c>
      <c r="L45" s="16">
        <v>0</v>
      </c>
      <c r="M45" s="16">
        <v>0</v>
      </c>
      <c r="N45" s="16">
        <v>0</v>
      </c>
      <c r="O45" s="16">
        <v>0</v>
      </c>
      <c r="P45" s="16">
        <v>0</v>
      </c>
      <c r="Q45" s="16">
        <v>0</v>
      </c>
      <c r="R45" s="16">
        <v>0</v>
      </c>
      <c r="S45" s="16">
        <v>0</v>
      </c>
      <c r="T45" s="14">
        <f t="shared" si="7"/>
        <v>0</v>
      </c>
      <c r="U45" s="14">
        <f>'[1]L02'!C288</f>
        <v>0</v>
      </c>
      <c r="V45" s="14">
        <f t="shared" si="8"/>
        <v>0</v>
      </c>
      <c r="W45" s="16">
        <v>0</v>
      </c>
    </row>
    <row r="46" s="1" customFormat="1" ht="16.95" customHeight="1" spans="1:23">
      <c r="A46" s="12">
        <v>203</v>
      </c>
      <c r="B46" s="15" t="s">
        <v>851</v>
      </c>
      <c r="C46" s="14">
        <f t="shared" ref="C46:W46" si="9">SUM(C47:C51)</f>
        <v>0</v>
      </c>
      <c r="D46" s="14">
        <f t="shared" si="9"/>
        <v>3</v>
      </c>
      <c r="E46" s="14">
        <f t="shared" si="9"/>
        <v>0</v>
      </c>
      <c r="F46" s="14">
        <f t="shared" si="9"/>
        <v>0</v>
      </c>
      <c r="G46" s="14">
        <f t="shared" si="9"/>
        <v>3</v>
      </c>
      <c r="H46" s="14">
        <f t="shared" si="9"/>
        <v>0</v>
      </c>
      <c r="I46" s="14">
        <f t="shared" si="9"/>
        <v>0</v>
      </c>
      <c r="J46" s="14">
        <f t="shared" si="9"/>
        <v>0</v>
      </c>
      <c r="K46" s="14">
        <f t="shared" si="9"/>
        <v>0</v>
      </c>
      <c r="L46" s="14">
        <f t="shared" si="9"/>
        <v>0</v>
      </c>
      <c r="M46" s="14">
        <f t="shared" si="9"/>
        <v>0</v>
      </c>
      <c r="N46" s="14">
        <f t="shared" si="9"/>
        <v>0</v>
      </c>
      <c r="O46" s="14">
        <f t="shared" si="9"/>
        <v>0</v>
      </c>
      <c r="P46" s="14">
        <f t="shared" si="9"/>
        <v>0</v>
      </c>
      <c r="Q46" s="14">
        <f t="shared" si="9"/>
        <v>0</v>
      </c>
      <c r="R46" s="14">
        <f t="shared" si="9"/>
        <v>0</v>
      </c>
      <c r="S46" s="14">
        <f t="shared" si="9"/>
        <v>0</v>
      </c>
      <c r="T46" s="14">
        <f t="shared" si="9"/>
        <v>3</v>
      </c>
      <c r="U46" s="14">
        <f t="shared" si="9"/>
        <v>0</v>
      </c>
      <c r="V46" s="14">
        <f t="shared" si="9"/>
        <v>3</v>
      </c>
      <c r="W46" s="14">
        <f t="shared" si="9"/>
        <v>3</v>
      </c>
    </row>
    <row r="47" s="1" customFormat="1" ht="16.95" customHeight="1" spans="1:23">
      <c r="A47" s="12">
        <v>20301</v>
      </c>
      <c r="B47" s="12" t="s">
        <v>2024</v>
      </c>
      <c r="C47" s="16">
        <v>0</v>
      </c>
      <c r="D47" s="14">
        <f t="shared" ref="D47:D51" si="10">SUM(E47:S47)</f>
        <v>0</v>
      </c>
      <c r="E47" s="16">
        <v>0</v>
      </c>
      <c r="F47" s="16">
        <v>0</v>
      </c>
      <c r="G47" s="16">
        <v>0</v>
      </c>
      <c r="H47" s="17">
        <v>0</v>
      </c>
      <c r="I47" s="16">
        <v>0</v>
      </c>
      <c r="J47" s="16">
        <v>0</v>
      </c>
      <c r="K47" s="16">
        <v>0</v>
      </c>
      <c r="L47" s="16">
        <v>0</v>
      </c>
      <c r="M47" s="16">
        <v>0</v>
      </c>
      <c r="N47" s="16">
        <v>0</v>
      </c>
      <c r="O47" s="16">
        <v>0</v>
      </c>
      <c r="P47" s="16">
        <v>0</v>
      </c>
      <c r="Q47" s="16">
        <v>0</v>
      </c>
      <c r="R47" s="16">
        <v>0</v>
      </c>
      <c r="S47" s="16">
        <v>0</v>
      </c>
      <c r="T47" s="14">
        <f t="shared" ref="T47:T51" si="11">C47+D47</f>
        <v>0</v>
      </c>
      <c r="U47" s="14">
        <f>'[1]L02'!C291</f>
        <v>0</v>
      </c>
      <c r="V47" s="14">
        <f t="shared" ref="V47:V51" si="12">T47-U47</f>
        <v>0</v>
      </c>
      <c r="W47" s="16">
        <v>0</v>
      </c>
    </row>
    <row r="48" s="1" customFormat="1" ht="16.95" customHeight="1" spans="1:23">
      <c r="A48" s="12">
        <v>20304</v>
      </c>
      <c r="B48" s="12" t="s">
        <v>2025</v>
      </c>
      <c r="C48" s="16">
        <v>0</v>
      </c>
      <c r="D48" s="14">
        <f t="shared" si="10"/>
        <v>0</v>
      </c>
      <c r="E48" s="16">
        <v>0</v>
      </c>
      <c r="F48" s="16">
        <v>0</v>
      </c>
      <c r="G48" s="16">
        <v>0</v>
      </c>
      <c r="H48" s="17">
        <v>0</v>
      </c>
      <c r="I48" s="16">
        <v>0</v>
      </c>
      <c r="J48" s="16">
        <v>0</v>
      </c>
      <c r="K48" s="16">
        <v>0</v>
      </c>
      <c r="L48" s="16">
        <v>0</v>
      </c>
      <c r="M48" s="16">
        <v>0</v>
      </c>
      <c r="N48" s="16">
        <v>0</v>
      </c>
      <c r="O48" s="16">
        <v>0</v>
      </c>
      <c r="P48" s="16">
        <v>0</v>
      </c>
      <c r="Q48" s="16">
        <v>0</v>
      </c>
      <c r="R48" s="16">
        <v>0</v>
      </c>
      <c r="S48" s="16">
        <v>0</v>
      </c>
      <c r="T48" s="14">
        <f t="shared" si="11"/>
        <v>0</v>
      </c>
      <c r="U48" s="14">
        <f>'[1]L02'!C293</f>
        <v>0</v>
      </c>
      <c r="V48" s="14">
        <f t="shared" si="12"/>
        <v>0</v>
      </c>
      <c r="W48" s="16">
        <v>0</v>
      </c>
    </row>
    <row r="49" s="1" customFormat="1" ht="16.95" customHeight="1" spans="1:23">
      <c r="A49" s="12">
        <v>20305</v>
      </c>
      <c r="B49" s="12" t="s">
        <v>2026</v>
      </c>
      <c r="C49" s="16">
        <v>0</v>
      </c>
      <c r="D49" s="14">
        <f t="shared" si="10"/>
        <v>0</v>
      </c>
      <c r="E49" s="16">
        <v>0</v>
      </c>
      <c r="F49" s="16">
        <v>0</v>
      </c>
      <c r="G49" s="16">
        <v>0</v>
      </c>
      <c r="H49" s="17">
        <v>0</v>
      </c>
      <c r="I49" s="16">
        <v>0</v>
      </c>
      <c r="J49" s="16">
        <v>0</v>
      </c>
      <c r="K49" s="16">
        <v>0</v>
      </c>
      <c r="L49" s="16">
        <v>0</v>
      </c>
      <c r="M49" s="16">
        <v>0</v>
      </c>
      <c r="N49" s="16">
        <v>0</v>
      </c>
      <c r="O49" s="16">
        <v>0</v>
      </c>
      <c r="P49" s="16">
        <v>0</v>
      </c>
      <c r="Q49" s="16">
        <v>0</v>
      </c>
      <c r="R49" s="16">
        <v>0</v>
      </c>
      <c r="S49" s="16">
        <v>0</v>
      </c>
      <c r="T49" s="14">
        <f t="shared" si="11"/>
        <v>0</v>
      </c>
      <c r="U49" s="14">
        <f>'[1]L02'!C295</f>
        <v>0</v>
      </c>
      <c r="V49" s="14">
        <f t="shared" si="12"/>
        <v>0</v>
      </c>
      <c r="W49" s="16">
        <v>0</v>
      </c>
    </row>
    <row r="50" s="1" customFormat="1" ht="16.95" customHeight="1" spans="1:23">
      <c r="A50" s="12">
        <v>20306</v>
      </c>
      <c r="B50" s="12" t="s">
        <v>858</v>
      </c>
      <c r="C50" s="16">
        <v>0</v>
      </c>
      <c r="D50" s="14">
        <f t="shared" si="10"/>
        <v>3</v>
      </c>
      <c r="E50" s="16">
        <v>0</v>
      </c>
      <c r="F50" s="16">
        <v>0</v>
      </c>
      <c r="G50" s="16">
        <v>3</v>
      </c>
      <c r="H50" s="17">
        <v>0</v>
      </c>
      <c r="I50" s="16">
        <v>0</v>
      </c>
      <c r="J50" s="16">
        <v>0</v>
      </c>
      <c r="K50" s="16">
        <v>0</v>
      </c>
      <c r="L50" s="16">
        <v>0</v>
      </c>
      <c r="M50" s="16">
        <v>0</v>
      </c>
      <c r="N50" s="16">
        <v>0</v>
      </c>
      <c r="O50" s="16">
        <v>0</v>
      </c>
      <c r="P50" s="16">
        <v>0</v>
      </c>
      <c r="Q50" s="16">
        <v>0</v>
      </c>
      <c r="R50" s="16">
        <v>0</v>
      </c>
      <c r="S50" s="16">
        <v>0</v>
      </c>
      <c r="T50" s="14">
        <f t="shared" si="11"/>
        <v>3</v>
      </c>
      <c r="U50" s="14">
        <f>'[1]L02'!C297</f>
        <v>0</v>
      </c>
      <c r="V50" s="14">
        <f t="shared" si="12"/>
        <v>3</v>
      </c>
      <c r="W50" s="16">
        <v>3</v>
      </c>
    </row>
    <row r="51" s="1" customFormat="1" ht="16.95" customHeight="1" spans="1:23">
      <c r="A51" s="12">
        <v>20399</v>
      </c>
      <c r="B51" s="12" t="s">
        <v>2027</v>
      </c>
      <c r="C51" s="16">
        <v>0</v>
      </c>
      <c r="D51" s="14">
        <f t="shared" si="10"/>
        <v>0</v>
      </c>
      <c r="E51" s="16">
        <v>0</v>
      </c>
      <c r="F51" s="16">
        <v>0</v>
      </c>
      <c r="G51" s="16">
        <v>0</v>
      </c>
      <c r="H51" s="17">
        <v>0</v>
      </c>
      <c r="I51" s="16">
        <v>0</v>
      </c>
      <c r="J51" s="16">
        <v>0</v>
      </c>
      <c r="K51" s="16">
        <v>0</v>
      </c>
      <c r="L51" s="16">
        <v>0</v>
      </c>
      <c r="M51" s="16">
        <v>0</v>
      </c>
      <c r="N51" s="16">
        <v>0</v>
      </c>
      <c r="O51" s="16">
        <v>0</v>
      </c>
      <c r="P51" s="16">
        <v>0</v>
      </c>
      <c r="Q51" s="16">
        <v>0</v>
      </c>
      <c r="R51" s="16">
        <v>0</v>
      </c>
      <c r="S51" s="16">
        <v>0</v>
      </c>
      <c r="T51" s="14">
        <f t="shared" si="11"/>
        <v>0</v>
      </c>
      <c r="U51" s="14">
        <f>'[1]L02'!C307</f>
        <v>0</v>
      </c>
      <c r="V51" s="14">
        <f t="shared" si="12"/>
        <v>0</v>
      </c>
      <c r="W51" s="16">
        <v>0</v>
      </c>
    </row>
    <row r="52" s="1" customFormat="1" ht="16.95" customHeight="1" spans="1:23">
      <c r="A52" s="12">
        <v>204</v>
      </c>
      <c r="B52" s="15" t="s">
        <v>870</v>
      </c>
      <c r="C52" s="14">
        <f t="shared" ref="C52:W52" si="13">SUM(C53:C63)</f>
        <v>9463</v>
      </c>
      <c r="D52" s="14">
        <f t="shared" si="13"/>
        <v>2200</v>
      </c>
      <c r="E52" s="14">
        <f t="shared" si="13"/>
        <v>0</v>
      </c>
      <c r="F52" s="14">
        <f t="shared" si="13"/>
        <v>0</v>
      </c>
      <c r="G52" s="14">
        <f t="shared" si="13"/>
        <v>-317</v>
      </c>
      <c r="H52" s="14">
        <f t="shared" si="13"/>
        <v>0</v>
      </c>
      <c r="I52" s="14">
        <f t="shared" si="13"/>
        <v>0</v>
      </c>
      <c r="J52" s="14">
        <f t="shared" si="13"/>
        <v>0</v>
      </c>
      <c r="K52" s="14">
        <f t="shared" si="13"/>
        <v>2810</v>
      </c>
      <c r="L52" s="14">
        <f t="shared" si="13"/>
        <v>0</v>
      </c>
      <c r="M52" s="14">
        <f t="shared" si="13"/>
        <v>-293</v>
      </c>
      <c r="N52" s="14">
        <f t="shared" si="13"/>
        <v>0</v>
      </c>
      <c r="O52" s="14">
        <f t="shared" si="13"/>
        <v>0</v>
      </c>
      <c r="P52" s="14">
        <f t="shared" si="13"/>
        <v>0</v>
      </c>
      <c r="Q52" s="14">
        <f t="shared" si="13"/>
        <v>0</v>
      </c>
      <c r="R52" s="14">
        <f t="shared" si="13"/>
        <v>0</v>
      </c>
      <c r="S52" s="14">
        <f t="shared" si="13"/>
        <v>0</v>
      </c>
      <c r="T52" s="14">
        <f t="shared" si="13"/>
        <v>11663</v>
      </c>
      <c r="U52" s="14">
        <f t="shared" si="13"/>
        <v>11663</v>
      </c>
      <c r="V52" s="14">
        <f t="shared" si="13"/>
        <v>0</v>
      </c>
      <c r="W52" s="14">
        <f t="shared" si="13"/>
        <v>0</v>
      </c>
    </row>
    <row r="53" s="1" customFormat="1" ht="16.95" customHeight="1" spans="1:23">
      <c r="A53" s="12">
        <v>20401</v>
      </c>
      <c r="B53" s="12" t="s">
        <v>2028</v>
      </c>
      <c r="C53" s="16">
        <v>55</v>
      </c>
      <c r="D53" s="14">
        <f t="shared" ref="D53:D63" si="14">SUM(E53:S53)</f>
        <v>-2</v>
      </c>
      <c r="E53" s="16">
        <v>0</v>
      </c>
      <c r="F53" s="16">
        <v>0</v>
      </c>
      <c r="G53" s="16">
        <v>0</v>
      </c>
      <c r="H53" s="17">
        <v>0</v>
      </c>
      <c r="I53" s="16">
        <v>0</v>
      </c>
      <c r="J53" s="16">
        <v>0</v>
      </c>
      <c r="K53" s="16">
        <v>0</v>
      </c>
      <c r="L53" s="16">
        <v>0</v>
      </c>
      <c r="M53" s="16">
        <v>-2</v>
      </c>
      <c r="N53" s="16">
        <v>0</v>
      </c>
      <c r="O53" s="16">
        <v>0</v>
      </c>
      <c r="P53" s="16">
        <v>0</v>
      </c>
      <c r="Q53" s="16">
        <v>0</v>
      </c>
      <c r="R53" s="16">
        <v>0</v>
      </c>
      <c r="S53" s="16">
        <v>0</v>
      </c>
      <c r="T53" s="14">
        <f t="shared" ref="T53:T63" si="15">C53+D53</f>
        <v>53</v>
      </c>
      <c r="U53" s="14">
        <f>'[1]L02'!C310</f>
        <v>53</v>
      </c>
      <c r="V53" s="14">
        <f t="shared" ref="V53:V63" si="16">T53-U53</f>
        <v>0</v>
      </c>
      <c r="W53" s="16">
        <v>0</v>
      </c>
    </row>
    <row r="54" s="1" customFormat="1" ht="16.95" customHeight="1" spans="1:23">
      <c r="A54" s="12">
        <v>20402</v>
      </c>
      <c r="B54" s="12" t="s">
        <v>874</v>
      </c>
      <c r="C54" s="16">
        <v>8645</v>
      </c>
      <c r="D54" s="14">
        <f t="shared" si="14"/>
        <v>2186</v>
      </c>
      <c r="E54" s="16">
        <v>0</v>
      </c>
      <c r="F54" s="16">
        <v>0</v>
      </c>
      <c r="G54" s="16">
        <v>-270</v>
      </c>
      <c r="H54" s="17">
        <v>0</v>
      </c>
      <c r="I54" s="16">
        <v>0</v>
      </c>
      <c r="J54" s="16">
        <v>0</v>
      </c>
      <c r="K54" s="16">
        <v>2810</v>
      </c>
      <c r="L54" s="16">
        <v>0</v>
      </c>
      <c r="M54" s="16">
        <v>-354</v>
      </c>
      <c r="N54" s="16">
        <v>0</v>
      </c>
      <c r="O54" s="16">
        <v>0</v>
      </c>
      <c r="P54" s="16">
        <v>0</v>
      </c>
      <c r="Q54" s="16">
        <v>0</v>
      </c>
      <c r="R54" s="16">
        <v>0</v>
      </c>
      <c r="S54" s="16">
        <v>0</v>
      </c>
      <c r="T54" s="14">
        <f t="shared" si="15"/>
        <v>10831</v>
      </c>
      <c r="U54" s="14">
        <f>'[1]L02'!C313</f>
        <v>10831</v>
      </c>
      <c r="V54" s="14">
        <f t="shared" si="16"/>
        <v>0</v>
      </c>
      <c r="W54" s="16">
        <v>0</v>
      </c>
    </row>
    <row r="55" s="1" customFormat="1" ht="16.95" customHeight="1" spans="1:23">
      <c r="A55" s="12">
        <v>20403</v>
      </c>
      <c r="B55" s="12" t="s">
        <v>878</v>
      </c>
      <c r="C55" s="16">
        <v>0</v>
      </c>
      <c r="D55" s="14">
        <f t="shared" si="14"/>
        <v>0</v>
      </c>
      <c r="E55" s="16">
        <v>0</v>
      </c>
      <c r="F55" s="16">
        <v>0</v>
      </c>
      <c r="G55" s="16">
        <v>0</v>
      </c>
      <c r="H55" s="17">
        <v>0</v>
      </c>
      <c r="I55" s="16">
        <v>0</v>
      </c>
      <c r="J55" s="16">
        <v>0</v>
      </c>
      <c r="K55" s="16">
        <v>0</v>
      </c>
      <c r="L55" s="16">
        <v>0</v>
      </c>
      <c r="M55" s="16">
        <v>0</v>
      </c>
      <c r="N55" s="16">
        <v>0</v>
      </c>
      <c r="O55" s="16">
        <v>0</v>
      </c>
      <c r="P55" s="16">
        <v>0</v>
      </c>
      <c r="Q55" s="16">
        <v>0</v>
      </c>
      <c r="R55" s="16">
        <v>0</v>
      </c>
      <c r="S55" s="16">
        <v>0</v>
      </c>
      <c r="T55" s="14">
        <f t="shared" si="15"/>
        <v>0</v>
      </c>
      <c r="U55" s="14">
        <f>'[1]L02'!C322</f>
        <v>0</v>
      </c>
      <c r="V55" s="14">
        <f t="shared" si="16"/>
        <v>0</v>
      </c>
      <c r="W55" s="16">
        <v>0</v>
      </c>
    </row>
    <row r="56" s="1" customFormat="1" ht="16.95" customHeight="1" spans="1:23">
      <c r="A56" s="12">
        <v>20404</v>
      </c>
      <c r="B56" s="12" t="s">
        <v>881</v>
      </c>
      <c r="C56" s="16">
        <v>0</v>
      </c>
      <c r="D56" s="14">
        <f t="shared" si="14"/>
        <v>0</v>
      </c>
      <c r="E56" s="16">
        <v>0</v>
      </c>
      <c r="F56" s="16">
        <v>0</v>
      </c>
      <c r="G56" s="16">
        <v>0</v>
      </c>
      <c r="H56" s="17">
        <v>0</v>
      </c>
      <c r="I56" s="16">
        <v>0</v>
      </c>
      <c r="J56" s="16">
        <v>0</v>
      </c>
      <c r="K56" s="16">
        <v>0</v>
      </c>
      <c r="L56" s="16">
        <v>0</v>
      </c>
      <c r="M56" s="16">
        <v>0</v>
      </c>
      <c r="N56" s="16">
        <v>0</v>
      </c>
      <c r="O56" s="16">
        <v>0</v>
      </c>
      <c r="P56" s="16">
        <v>0</v>
      </c>
      <c r="Q56" s="16">
        <v>0</v>
      </c>
      <c r="R56" s="16">
        <v>0</v>
      </c>
      <c r="S56" s="16">
        <v>0</v>
      </c>
      <c r="T56" s="14">
        <f t="shared" si="15"/>
        <v>0</v>
      </c>
      <c r="U56" s="14">
        <f>'[1]L02'!C329</f>
        <v>0</v>
      </c>
      <c r="V56" s="14">
        <f t="shared" si="16"/>
        <v>0</v>
      </c>
      <c r="W56" s="16">
        <v>0</v>
      </c>
    </row>
    <row r="57" s="1" customFormat="1" ht="16.95" customHeight="1" spans="1:23">
      <c r="A57" s="12">
        <v>20405</v>
      </c>
      <c r="B57" s="12" t="s">
        <v>885</v>
      </c>
      <c r="C57" s="16">
        <v>140</v>
      </c>
      <c r="D57" s="14">
        <f t="shared" si="14"/>
        <v>-90</v>
      </c>
      <c r="E57" s="16">
        <v>0</v>
      </c>
      <c r="F57" s="16">
        <v>0</v>
      </c>
      <c r="G57" s="16">
        <v>0</v>
      </c>
      <c r="H57" s="17">
        <v>0</v>
      </c>
      <c r="I57" s="16">
        <v>0</v>
      </c>
      <c r="J57" s="16">
        <v>0</v>
      </c>
      <c r="K57" s="16">
        <v>0</v>
      </c>
      <c r="L57" s="16">
        <v>0</v>
      </c>
      <c r="M57" s="16">
        <v>-90</v>
      </c>
      <c r="N57" s="16">
        <v>0</v>
      </c>
      <c r="O57" s="16">
        <v>0</v>
      </c>
      <c r="P57" s="16">
        <v>0</v>
      </c>
      <c r="Q57" s="16">
        <v>0</v>
      </c>
      <c r="R57" s="16">
        <v>0</v>
      </c>
      <c r="S57" s="16">
        <v>0</v>
      </c>
      <c r="T57" s="14">
        <f t="shared" si="15"/>
        <v>50</v>
      </c>
      <c r="U57" s="14">
        <f>'[1]L02'!C337</f>
        <v>50</v>
      </c>
      <c r="V57" s="14">
        <f t="shared" si="16"/>
        <v>0</v>
      </c>
      <c r="W57" s="16">
        <v>0</v>
      </c>
    </row>
    <row r="58" s="1" customFormat="1" ht="16.95" customHeight="1" spans="1:23">
      <c r="A58" s="12">
        <v>20406</v>
      </c>
      <c r="B58" s="12" t="s">
        <v>890</v>
      </c>
      <c r="C58" s="16">
        <v>623</v>
      </c>
      <c r="D58" s="14">
        <f t="shared" si="14"/>
        <v>67</v>
      </c>
      <c r="E58" s="16">
        <v>0</v>
      </c>
      <c r="F58" s="16">
        <v>0</v>
      </c>
      <c r="G58" s="16">
        <v>-47</v>
      </c>
      <c r="H58" s="17">
        <v>0</v>
      </c>
      <c r="I58" s="16">
        <v>0</v>
      </c>
      <c r="J58" s="16">
        <v>0</v>
      </c>
      <c r="K58" s="16">
        <v>0</v>
      </c>
      <c r="L58" s="16">
        <v>0</v>
      </c>
      <c r="M58" s="16">
        <v>114</v>
      </c>
      <c r="N58" s="16">
        <v>0</v>
      </c>
      <c r="O58" s="16">
        <v>0</v>
      </c>
      <c r="P58" s="16">
        <v>0</v>
      </c>
      <c r="Q58" s="16">
        <v>0</v>
      </c>
      <c r="R58" s="16">
        <v>0</v>
      </c>
      <c r="S58" s="16">
        <v>0</v>
      </c>
      <c r="T58" s="14">
        <f t="shared" si="15"/>
        <v>690</v>
      </c>
      <c r="U58" s="14">
        <f>'[1]L02'!C346</f>
        <v>690</v>
      </c>
      <c r="V58" s="14">
        <f t="shared" si="16"/>
        <v>0</v>
      </c>
      <c r="W58" s="16">
        <v>0</v>
      </c>
    </row>
    <row r="59" s="1" customFormat="1" ht="16.95" customHeight="1" spans="1:23">
      <c r="A59" s="12">
        <v>20407</v>
      </c>
      <c r="B59" s="12" t="s">
        <v>901</v>
      </c>
      <c r="C59" s="16">
        <v>0</v>
      </c>
      <c r="D59" s="14">
        <f t="shared" si="14"/>
        <v>0</v>
      </c>
      <c r="E59" s="16">
        <v>0</v>
      </c>
      <c r="F59" s="16">
        <v>0</v>
      </c>
      <c r="G59" s="16">
        <v>0</v>
      </c>
      <c r="H59" s="17">
        <v>0</v>
      </c>
      <c r="I59" s="16">
        <v>0</v>
      </c>
      <c r="J59" s="16">
        <v>0</v>
      </c>
      <c r="K59" s="16">
        <v>0</v>
      </c>
      <c r="L59" s="16">
        <v>0</v>
      </c>
      <c r="M59" s="16">
        <v>0</v>
      </c>
      <c r="N59" s="16">
        <v>0</v>
      </c>
      <c r="O59" s="16">
        <v>0</v>
      </c>
      <c r="P59" s="16">
        <v>0</v>
      </c>
      <c r="Q59" s="16">
        <v>0</v>
      </c>
      <c r="R59" s="16">
        <v>0</v>
      </c>
      <c r="S59" s="16">
        <v>0</v>
      </c>
      <c r="T59" s="14">
        <f t="shared" si="15"/>
        <v>0</v>
      </c>
      <c r="U59" s="14">
        <f>'[1]L02'!C362</f>
        <v>0</v>
      </c>
      <c r="V59" s="14">
        <f t="shared" si="16"/>
        <v>0</v>
      </c>
      <c r="W59" s="16">
        <v>0</v>
      </c>
    </row>
    <row r="60" s="1" customFormat="1" ht="16.95" customHeight="1" spans="1:23">
      <c r="A60" s="12">
        <v>20408</v>
      </c>
      <c r="B60" s="12" t="s">
        <v>906</v>
      </c>
      <c r="C60" s="16">
        <v>0</v>
      </c>
      <c r="D60" s="14">
        <f t="shared" si="14"/>
        <v>0</v>
      </c>
      <c r="E60" s="16">
        <v>0</v>
      </c>
      <c r="F60" s="16">
        <v>0</v>
      </c>
      <c r="G60" s="16">
        <v>0</v>
      </c>
      <c r="H60" s="17">
        <v>0</v>
      </c>
      <c r="I60" s="16">
        <v>0</v>
      </c>
      <c r="J60" s="16">
        <v>0</v>
      </c>
      <c r="K60" s="16">
        <v>0</v>
      </c>
      <c r="L60" s="16">
        <v>0</v>
      </c>
      <c r="M60" s="16">
        <v>0</v>
      </c>
      <c r="N60" s="16">
        <v>0</v>
      </c>
      <c r="O60" s="16">
        <v>0</v>
      </c>
      <c r="P60" s="16">
        <v>0</v>
      </c>
      <c r="Q60" s="16">
        <v>0</v>
      </c>
      <c r="R60" s="16">
        <v>0</v>
      </c>
      <c r="S60" s="16">
        <v>0</v>
      </c>
      <c r="T60" s="14">
        <f t="shared" si="15"/>
        <v>0</v>
      </c>
      <c r="U60" s="14">
        <f>'[1]L02'!C372</f>
        <v>0</v>
      </c>
      <c r="V60" s="14">
        <f t="shared" si="16"/>
        <v>0</v>
      </c>
      <c r="W60" s="16">
        <v>0</v>
      </c>
    </row>
    <row r="61" s="1" customFormat="1" ht="16.95" customHeight="1" spans="1:23">
      <c r="A61" s="12">
        <v>20409</v>
      </c>
      <c r="B61" s="12" t="s">
        <v>911</v>
      </c>
      <c r="C61" s="16">
        <v>0</v>
      </c>
      <c r="D61" s="14">
        <f t="shared" si="14"/>
        <v>0</v>
      </c>
      <c r="E61" s="16">
        <v>0</v>
      </c>
      <c r="F61" s="16">
        <v>0</v>
      </c>
      <c r="G61" s="16">
        <v>0</v>
      </c>
      <c r="H61" s="17">
        <v>0</v>
      </c>
      <c r="I61" s="16">
        <v>0</v>
      </c>
      <c r="J61" s="16">
        <v>0</v>
      </c>
      <c r="K61" s="16">
        <v>0</v>
      </c>
      <c r="L61" s="16">
        <v>0</v>
      </c>
      <c r="M61" s="16">
        <v>0</v>
      </c>
      <c r="N61" s="16">
        <v>0</v>
      </c>
      <c r="O61" s="16">
        <v>0</v>
      </c>
      <c r="P61" s="16">
        <v>0</v>
      </c>
      <c r="Q61" s="16">
        <v>0</v>
      </c>
      <c r="R61" s="16">
        <v>0</v>
      </c>
      <c r="S61" s="16">
        <v>0</v>
      </c>
      <c r="T61" s="14">
        <f t="shared" si="15"/>
        <v>0</v>
      </c>
      <c r="U61" s="14">
        <f>'[1]L02'!C382</f>
        <v>0</v>
      </c>
      <c r="V61" s="14">
        <f t="shared" si="16"/>
        <v>0</v>
      </c>
      <c r="W61" s="16">
        <v>0</v>
      </c>
    </row>
    <row r="62" s="1" customFormat="1" ht="16.95" customHeight="1" spans="1:23">
      <c r="A62" s="12">
        <v>20410</v>
      </c>
      <c r="B62" s="12" t="s">
        <v>915</v>
      </c>
      <c r="C62" s="16">
        <v>0</v>
      </c>
      <c r="D62" s="14">
        <f t="shared" si="14"/>
        <v>0</v>
      </c>
      <c r="E62" s="16">
        <v>0</v>
      </c>
      <c r="F62" s="16">
        <v>0</v>
      </c>
      <c r="G62" s="16">
        <v>0</v>
      </c>
      <c r="H62" s="17">
        <v>0</v>
      </c>
      <c r="I62" s="16">
        <v>0</v>
      </c>
      <c r="J62" s="16">
        <v>0</v>
      </c>
      <c r="K62" s="16">
        <v>0</v>
      </c>
      <c r="L62" s="16">
        <v>0</v>
      </c>
      <c r="M62" s="16">
        <v>0</v>
      </c>
      <c r="N62" s="16">
        <v>0</v>
      </c>
      <c r="O62" s="16">
        <v>0</v>
      </c>
      <c r="P62" s="16">
        <v>0</v>
      </c>
      <c r="Q62" s="16">
        <v>0</v>
      </c>
      <c r="R62" s="16">
        <v>0</v>
      </c>
      <c r="S62" s="16">
        <v>0</v>
      </c>
      <c r="T62" s="14">
        <f t="shared" si="15"/>
        <v>0</v>
      </c>
      <c r="U62" s="14">
        <f>'[1]L02'!C390</f>
        <v>0</v>
      </c>
      <c r="V62" s="14">
        <f t="shared" si="16"/>
        <v>0</v>
      </c>
      <c r="W62" s="16">
        <v>0</v>
      </c>
    </row>
    <row r="63" s="1" customFormat="1" ht="16.95" customHeight="1" spans="1:23">
      <c r="A63" s="12">
        <v>20499</v>
      </c>
      <c r="B63" s="12" t="s">
        <v>2029</v>
      </c>
      <c r="C63" s="16">
        <v>0</v>
      </c>
      <c r="D63" s="14">
        <f t="shared" si="14"/>
        <v>39</v>
      </c>
      <c r="E63" s="16">
        <v>0</v>
      </c>
      <c r="F63" s="16">
        <v>0</v>
      </c>
      <c r="G63" s="16">
        <v>0</v>
      </c>
      <c r="H63" s="17">
        <v>0</v>
      </c>
      <c r="I63" s="16">
        <v>0</v>
      </c>
      <c r="J63" s="16">
        <v>0</v>
      </c>
      <c r="K63" s="16">
        <v>0</v>
      </c>
      <c r="L63" s="16">
        <v>0</v>
      </c>
      <c r="M63" s="16">
        <v>39</v>
      </c>
      <c r="N63" s="16">
        <v>0</v>
      </c>
      <c r="O63" s="16">
        <v>0</v>
      </c>
      <c r="P63" s="16">
        <v>0</v>
      </c>
      <c r="Q63" s="16">
        <v>0</v>
      </c>
      <c r="R63" s="16">
        <v>0</v>
      </c>
      <c r="S63" s="16">
        <v>0</v>
      </c>
      <c r="T63" s="14">
        <f t="shared" si="15"/>
        <v>39</v>
      </c>
      <c r="U63" s="14">
        <f>'[1]L02'!C396</f>
        <v>39</v>
      </c>
      <c r="V63" s="14">
        <f t="shared" si="16"/>
        <v>0</v>
      </c>
      <c r="W63" s="16">
        <v>0</v>
      </c>
    </row>
    <row r="64" s="1" customFormat="1" ht="16.95" customHeight="1" spans="1:23">
      <c r="A64" s="12">
        <v>205</v>
      </c>
      <c r="B64" s="15" t="s">
        <v>920</v>
      </c>
      <c r="C64" s="14">
        <f t="shared" ref="C64:W64" si="17">SUM(C65:C74)</f>
        <v>26120</v>
      </c>
      <c r="D64" s="14">
        <f t="shared" si="17"/>
        <v>4040</v>
      </c>
      <c r="E64" s="14">
        <f t="shared" si="17"/>
        <v>0</v>
      </c>
      <c r="F64" s="14">
        <f t="shared" si="17"/>
        <v>3306</v>
      </c>
      <c r="G64" s="14">
        <f t="shared" si="17"/>
        <v>-2806</v>
      </c>
      <c r="H64" s="14">
        <f t="shared" si="17"/>
        <v>0</v>
      </c>
      <c r="I64" s="14">
        <f t="shared" si="17"/>
        <v>0</v>
      </c>
      <c r="J64" s="14">
        <f t="shared" si="17"/>
        <v>0</v>
      </c>
      <c r="K64" s="14">
        <f t="shared" si="17"/>
        <v>752</v>
      </c>
      <c r="L64" s="14">
        <f t="shared" si="17"/>
        <v>0</v>
      </c>
      <c r="M64" s="14">
        <f t="shared" si="17"/>
        <v>2788</v>
      </c>
      <c r="N64" s="14">
        <f t="shared" si="17"/>
        <v>0</v>
      </c>
      <c r="O64" s="14">
        <f t="shared" si="17"/>
        <v>0</v>
      </c>
      <c r="P64" s="14">
        <f t="shared" si="17"/>
        <v>0</v>
      </c>
      <c r="Q64" s="14">
        <f t="shared" si="17"/>
        <v>0</v>
      </c>
      <c r="R64" s="14">
        <f t="shared" si="17"/>
        <v>0</v>
      </c>
      <c r="S64" s="14">
        <f t="shared" si="17"/>
        <v>0</v>
      </c>
      <c r="T64" s="14">
        <f t="shared" si="17"/>
        <v>30160</v>
      </c>
      <c r="U64" s="14">
        <f t="shared" si="17"/>
        <v>30087</v>
      </c>
      <c r="V64" s="14">
        <f t="shared" si="17"/>
        <v>73</v>
      </c>
      <c r="W64" s="14">
        <f t="shared" si="17"/>
        <v>73</v>
      </c>
    </row>
    <row r="65" s="1" customFormat="1" ht="16.95" customHeight="1" spans="1:23">
      <c r="A65" s="12">
        <v>20501</v>
      </c>
      <c r="B65" s="12" t="s">
        <v>921</v>
      </c>
      <c r="C65" s="16">
        <v>1606</v>
      </c>
      <c r="D65" s="14">
        <f t="shared" ref="D65:D74" si="18">SUM(E65:S65)</f>
        <v>-269</v>
      </c>
      <c r="E65" s="16">
        <v>0</v>
      </c>
      <c r="F65" s="16">
        <v>0</v>
      </c>
      <c r="G65" s="16">
        <v>-180</v>
      </c>
      <c r="H65" s="17">
        <v>0</v>
      </c>
      <c r="I65" s="16">
        <v>0</v>
      </c>
      <c r="J65" s="16">
        <v>0</v>
      </c>
      <c r="K65" s="16">
        <v>0</v>
      </c>
      <c r="L65" s="16">
        <v>0</v>
      </c>
      <c r="M65" s="16">
        <v>-89</v>
      </c>
      <c r="N65" s="16">
        <v>0</v>
      </c>
      <c r="O65" s="16">
        <v>0</v>
      </c>
      <c r="P65" s="16">
        <v>0</v>
      </c>
      <c r="Q65" s="16">
        <v>0</v>
      </c>
      <c r="R65" s="16">
        <v>0</v>
      </c>
      <c r="S65" s="16">
        <v>0</v>
      </c>
      <c r="T65" s="14">
        <f t="shared" ref="T65:T74" si="19">C65+D65</f>
        <v>1337</v>
      </c>
      <c r="U65" s="14">
        <f>'[1]L02'!C399</f>
        <v>1337</v>
      </c>
      <c r="V65" s="14">
        <f t="shared" ref="V65:V74" si="20">T65-U65</f>
        <v>0</v>
      </c>
      <c r="W65" s="16">
        <v>0</v>
      </c>
    </row>
    <row r="66" s="1" customFormat="1" ht="16.95" customHeight="1" spans="1:23">
      <c r="A66" s="12">
        <v>20502</v>
      </c>
      <c r="B66" s="12" t="s">
        <v>923</v>
      </c>
      <c r="C66" s="16">
        <v>22505</v>
      </c>
      <c r="D66" s="14">
        <f t="shared" si="18"/>
        <v>4058</v>
      </c>
      <c r="E66" s="16">
        <v>0</v>
      </c>
      <c r="F66" s="16">
        <v>3306</v>
      </c>
      <c r="G66" s="16">
        <v>-2476</v>
      </c>
      <c r="H66" s="17">
        <v>0</v>
      </c>
      <c r="I66" s="16">
        <v>0</v>
      </c>
      <c r="J66" s="16">
        <v>0</v>
      </c>
      <c r="K66" s="16">
        <v>752</v>
      </c>
      <c r="L66" s="16">
        <v>0</v>
      </c>
      <c r="M66" s="16">
        <v>2476</v>
      </c>
      <c r="N66" s="16">
        <v>0</v>
      </c>
      <c r="O66" s="16">
        <v>0</v>
      </c>
      <c r="P66" s="16">
        <v>0</v>
      </c>
      <c r="Q66" s="16">
        <v>0</v>
      </c>
      <c r="R66" s="16">
        <v>0</v>
      </c>
      <c r="S66" s="16">
        <v>0</v>
      </c>
      <c r="T66" s="14">
        <f t="shared" si="19"/>
        <v>26563</v>
      </c>
      <c r="U66" s="14">
        <f>'[1]L02'!C404</f>
        <v>26563</v>
      </c>
      <c r="V66" s="14">
        <f t="shared" si="20"/>
        <v>0</v>
      </c>
      <c r="W66" s="16">
        <v>0</v>
      </c>
    </row>
    <row r="67" s="1" customFormat="1" ht="16.95" customHeight="1" spans="1:23">
      <c r="A67" s="12">
        <v>20503</v>
      </c>
      <c r="B67" s="12" t="s">
        <v>932</v>
      </c>
      <c r="C67" s="16">
        <v>252</v>
      </c>
      <c r="D67" s="14">
        <f t="shared" si="18"/>
        <v>160</v>
      </c>
      <c r="E67" s="16">
        <v>0</v>
      </c>
      <c r="F67" s="16">
        <v>0</v>
      </c>
      <c r="G67" s="16">
        <v>-100</v>
      </c>
      <c r="H67" s="17">
        <v>0</v>
      </c>
      <c r="I67" s="16">
        <v>0</v>
      </c>
      <c r="J67" s="16">
        <v>0</v>
      </c>
      <c r="K67" s="16">
        <v>0</v>
      </c>
      <c r="L67" s="16">
        <v>0</v>
      </c>
      <c r="M67" s="16">
        <v>260</v>
      </c>
      <c r="N67" s="16">
        <v>0</v>
      </c>
      <c r="O67" s="16">
        <v>0</v>
      </c>
      <c r="P67" s="16">
        <v>0</v>
      </c>
      <c r="Q67" s="16">
        <v>0</v>
      </c>
      <c r="R67" s="16">
        <v>0</v>
      </c>
      <c r="S67" s="16">
        <v>0</v>
      </c>
      <c r="T67" s="14">
        <f t="shared" si="19"/>
        <v>412</v>
      </c>
      <c r="U67" s="14">
        <f>'[1]L02'!C413</f>
        <v>412</v>
      </c>
      <c r="V67" s="14">
        <f t="shared" si="20"/>
        <v>0</v>
      </c>
      <c r="W67" s="16">
        <v>0</v>
      </c>
    </row>
    <row r="68" s="1" customFormat="1" ht="16.95" customHeight="1" spans="1:23">
      <c r="A68" s="12">
        <v>20504</v>
      </c>
      <c r="B68" s="12" t="s">
        <v>939</v>
      </c>
      <c r="C68" s="16">
        <v>0</v>
      </c>
      <c r="D68" s="14">
        <f t="shared" si="18"/>
        <v>0</v>
      </c>
      <c r="E68" s="16">
        <v>0</v>
      </c>
      <c r="F68" s="16">
        <v>0</v>
      </c>
      <c r="G68" s="16">
        <v>0</v>
      </c>
      <c r="H68" s="17">
        <v>0</v>
      </c>
      <c r="I68" s="16">
        <v>0</v>
      </c>
      <c r="J68" s="16">
        <v>0</v>
      </c>
      <c r="K68" s="16">
        <v>0</v>
      </c>
      <c r="L68" s="16">
        <v>0</v>
      </c>
      <c r="M68" s="16">
        <v>0</v>
      </c>
      <c r="N68" s="16">
        <v>0</v>
      </c>
      <c r="O68" s="16">
        <v>0</v>
      </c>
      <c r="P68" s="16">
        <v>0</v>
      </c>
      <c r="Q68" s="16">
        <v>0</v>
      </c>
      <c r="R68" s="16">
        <v>0</v>
      </c>
      <c r="S68" s="16">
        <v>0</v>
      </c>
      <c r="T68" s="14">
        <f t="shared" si="19"/>
        <v>0</v>
      </c>
      <c r="U68" s="14">
        <f>'[1]L02'!C420</f>
        <v>0</v>
      </c>
      <c r="V68" s="14">
        <f t="shared" si="20"/>
        <v>0</v>
      </c>
      <c r="W68" s="16">
        <v>0</v>
      </c>
    </row>
    <row r="69" s="1" customFormat="1" ht="16.95" customHeight="1" spans="1:23">
      <c r="A69" s="12">
        <v>20505</v>
      </c>
      <c r="B69" s="12" t="s">
        <v>945</v>
      </c>
      <c r="C69" s="16">
        <v>0</v>
      </c>
      <c r="D69" s="14">
        <f t="shared" si="18"/>
        <v>0</v>
      </c>
      <c r="E69" s="16">
        <v>0</v>
      </c>
      <c r="F69" s="16">
        <v>0</v>
      </c>
      <c r="G69" s="16">
        <v>0</v>
      </c>
      <c r="H69" s="17">
        <v>0</v>
      </c>
      <c r="I69" s="16">
        <v>0</v>
      </c>
      <c r="J69" s="16">
        <v>0</v>
      </c>
      <c r="K69" s="16">
        <v>0</v>
      </c>
      <c r="L69" s="16">
        <v>0</v>
      </c>
      <c r="M69" s="16">
        <v>0</v>
      </c>
      <c r="N69" s="16">
        <v>0</v>
      </c>
      <c r="O69" s="16">
        <v>0</v>
      </c>
      <c r="P69" s="16">
        <v>0</v>
      </c>
      <c r="Q69" s="16">
        <v>0</v>
      </c>
      <c r="R69" s="16">
        <v>0</v>
      </c>
      <c r="S69" s="16">
        <v>0</v>
      </c>
      <c r="T69" s="14">
        <f t="shared" si="19"/>
        <v>0</v>
      </c>
      <c r="U69" s="14">
        <f>'[1]L02'!C426</f>
        <v>0</v>
      </c>
      <c r="V69" s="14">
        <f t="shared" si="20"/>
        <v>0</v>
      </c>
      <c r="W69" s="16">
        <v>0</v>
      </c>
    </row>
    <row r="70" s="1" customFormat="1" ht="16.95" customHeight="1" spans="1:23">
      <c r="A70" s="12">
        <v>20506</v>
      </c>
      <c r="B70" s="12" t="s">
        <v>949</v>
      </c>
      <c r="C70" s="16">
        <v>0</v>
      </c>
      <c r="D70" s="14">
        <f t="shared" si="18"/>
        <v>0</v>
      </c>
      <c r="E70" s="16">
        <v>0</v>
      </c>
      <c r="F70" s="16">
        <v>0</v>
      </c>
      <c r="G70" s="16">
        <v>0</v>
      </c>
      <c r="H70" s="17">
        <v>0</v>
      </c>
      <c r="I70" s="16">
        <v>0</v>
      </c>
      <c r="J70" s="16">
        <v>0</v>
      </c>
      <c r="K70" s="16">
        <v>0</v>
      </c>
      <c r="L70" s="16">
        <v>0</v>
      </c>
      <c r="M70" s="16">
        <v>0</v>
      </c>
      <c r="N70" s="16">
        <v>0</v>
      </c>
      <c r="O70" s="16">
        <v>0</v>
      </c>
      <c r="P70" s="16">
        <v>0</v>
      </c>
      <c r="Q70" s="16">
        <v>0</v>
      </c>
      <c r="R70" s="16">
        <v>0</v>
      </c>
      <c r="S70" s="16">
        <v>0</v>
      </c>
      <c r="T70" s="14">
        <f t="shared" si="19"/>
        <v>0</v>
      </c>
      <c r="U70" s="14">
        <f>'[1]L02'!C430</f>
        <v>0</v>
      </c>
      <c r="V70" s="14">
        <f t="shared" si="20"/>
        <v>0</v>
      </c>
      <c r="W70" s="16">
        <v>0</v>
      </c>
    </row>
    <row r="71" s="1" customFormat="1" ht="16.95" customHeight="1" spans="1:23">
      <c r="A71" s="12">
        <v>20507</v>
      </c>
      <c r="B71" s="12" t="s">
        <v>953</v>
      </c>
      <c r="C71" s="16">
        <v>0</v>
      </c>
      <c r="D71" s="14">
        <f t="shared" si="18"/>
        <v>0</v>
      </c>
      <c r="E71" s="16">
        <v>0</v>
      </c>
      <c r="F71" s="16">
        <v>0</v>
      </c>
      <c r="G71" s="16">
        <v>0</v>
      </c>
      <c r="H71" s="17">
        <v>0</v>
      </c>
      <c r="I71" s="16">
        <v>0</v>
      </c>
      <c r="J71" s="16">
        <v>0</v>
      </c>
      <c r="K71" s="16">
        <v>0</v>
      </c>
      <c r="L71" s="16">
        <v>0</v>
      </c>
      <c r="M71" s="16">
        <v>0</v>
      </c>
      <c r="N71" s="16">
        <v>0</v>
      </c>
      <c r="O71" s="16">
        <v>0</v>
      </c>
      <c r="P71" s="16">
        <v>0</v>
      </c>
      <c r="Q71" s="16">
        <v>0</v>
      </c>
      <c r="R71" s="16">
        <v>0</v>
      </c>
      <c r="S71" s="16">
        <v>0</v>
      </c>
      <c r="T71" s="14">
        <f t="shared" si="19"/>
        <v>0</v>
      </c>
      <c r="U71" s="14">
        <f>'[1]L02'!C434</f>
        <v>0</v>
      </c>
      <c r="V71" s="14">
        <f t="shared" si="20"/>
        <v>0</v>
      </c>
      <c r="W71" s="16">
        <v>0</v>
      </c>
    </row>
    <row r="72" s="1" customFormat="1" ht="16.95" customHeight="1" spans="1:23">
      <c r="A72" s="12">
        <v>20508</v>
      </c>
      <c r="B72" s="12" t="s">
        <v>957</v>
      </c>
      <c r="C72" s="16">
        <v>165</v>
      </c>
      <c r="D72" s="14">
        <f t="shared" si="18"/>
        <v>91</v>
      </c>
      <c r="E72" s="16">
        <v>0</v>
      </c>
      <c r="F72" s="16">
        <v>0</v>
      </c>
      <c r="G72" s="16">
        <v>-50</v>
      </c>
      <c r="H72" s="17">
        <v>0</v>
      </c>
      <c r="I72" s="16">
        <v>0</v>
      </c>
      <c r="J72" s="16">
        <v>0</v>
      </c>
      <c r="K72" s="16">
        <v>0</v>
      </c>
      <c r="L72" s="16">
        <v>0</v>
      </c>
      <c r="M72" s="16">
        <v>141</v>
      </c>
      <c r="N72" s="16">
        <v>0</v>
      </c>
      <c r="O72" s="16">
        <v>0</v>
      </c>
      <c r="P72" s="16">
        <v>0</v>
      </c>
      <c r="Q72" s="16">
        <v>0</v>
      </c>
      <c r="R72" s="16">
        <v>0</v>
      </c>
      <c r="S72" s="16">
        <v>0</v>
      </c>
      <c r="T72" s="14">
        <f t="shared" si="19"/>
        <v>256</v>
      </c>
      <c r="U72" s="14">
        <f>'[1]L02'!C438</f>
        <v>256</v>
      </c>
      <c r="V72" s="14">
        <f t="shared" si="20"/>
        <v>0</v>
      </c>
      <c r="W72" s="16">
        <v>0</v>
      </c>
    </row>
    <row r="73" s="1" customFormat="1" ht="16.95" customHeight="1" spans="1:23">
      <c r="A73" s="12">
        <v>20509</v>
      </c>
      <c r="B73" s="12" t="s">
        <v>963</v>
      </c>
      <c r="C73" s="16">
        <v>1592</v>
      </c>
      <c r="D73" s="14">
        <f t="shared" si="18"/>
        <v>0</v>
      </c>
      <c r="E73" s="16">
        <v>0</v>
      </c>
      <c r="F73" s="16">
        <v>0</v>
      </c>
      <c r="G73" s="16">
        <v>0</v>
      </c>
      <c r="H73" s="17">
        <v>0</v>
      </c>
      <c r="I73" s="16">
        <v>0</v>
      </c>
      <c r="J73" s="16">
        <v>0</v>
      </c>
      <c r="K73" s="16">
        <v>0</v>
      </c>
      <c r="L73" s="16">
        <v>0</v>
      </c>
      <c r="M73" s="16">
        <v>0</v>
      </c>
      <c r="N73" s="16">
        <v>0</v>
      </c>
      <c r="O73" s="16">
        <v>0</v>
      </c>
      <c r="P73" s="16">
        <v>0</v>
      </c>
      <c r="Q73" s="16">
        <v>0</v>
      </c>
      <c r="R73" s="16">
        <v>0</v>
      </c>
      <c r="S73" s="16">
        <v>0</v>
      </c>
      <c r="T73" s="14">
        <f t="shared" si="19"/>
        <v>1592</v>
      </c>
      <c r="U73" s="14">
        <f>'[1]L02'!C444</f>
        <v>1519</v>
      </c>
      <c r="V73" s="14">
        <f t="shared" si="20"/>
        <v>73</v>
      </c>
      <c r="W73" s="16">
        <v>73</v>
      </c>
    </row>
    <row r="74" s="1" customFormat="1" ht="16.95" customHeight="1" spans="1:23">
      <c r="A74" s="12">
        <v>20599</v>
      </c>
      <c r="B74" s="12" t="s">
        <v>2030</v>
      </c>
      <c r="C74" s="16">
        <v>0</v>
      </c>
      <c r="D74" s="14">
        <f t="shared" si="18"/>
        <v>0</v>
      </c>
      <c r="E74" s="16">
        <v>0</v>
      </c>
      <c r="F74" s="16">
        <v>0</v>
      </c>
      <c r="G74" s="16">
        <v>0</v>
      </c>
      <c r="H74" s="17">
        <v>0</v>
      </c>
      <c r="I74" s="16">
        <v>0</v>
      </c>
      <c r="J74" s="16">
        <v>0</v>
      </c>
      <c r="K74" s="16">
        <v>0</v>
      </c>
      <c r="L74" s="16">
        <v>0</v>
      </c>
      <c r="M74" s="16">
        <v>0</v>
      </c>
      <c r="N74" s="16">
        <v>0</v>
      </c>
      <c r="O74" s="16">
        <v>0</v>
      </c>
      <c r="P74" s="16">
        <v>0</v>
      </c>
      <c r="Q74" s="16">
        <v>0</v>
      </c>
      <c r="R74" s="16">
        <v>0</v>
      </c>
      <c r="S74" s="16">
        <v>0</v>
      </c>
      <c r="T74" s="14">
        <f t="shared" si="19"/>
        <v>0</v>
      </c>
      <c r="U74" s="14">
        <f>'[1]L02'!C451</f>
        <v>0</v>
      </c>
      <c r="V74" s="14">
        <f t="shared" si="20"/>
        <v>0</v>
      </c>
      <c r="W74" s="16">
        <v>0</v>
      </c>
    </row>
    <row r="75" s="1" customFormat="1" ht="16.95" customHeight="1" spans="1:23">
      <c r="A75" s="12">
        <v>206</v>
      </c>
      <c r="B75" s="15" t="s">
        <v>972</v>
      </c>
      <c r="C75" s="14">
        <f t="shared" ref="C75:W75" si="21">SUM(C76:C85)</f>
        <v>4476</v>
      </c>
      <c r="D75" s="14">
        <f t="shared" si="21"/>
        <v>4409</v>
      </c>
      <c r="E75" s="14">
        <f t="shared" si="21"/>
        <v>0</v>
      </c>
      <c r="F75" s="14">
        <f t="shared" si="21"/>
        <v>0</v>
      </c>
      <c r="G75" s="14">
        <f t="shared" si="21"/>
        <v>-20</v>
      </c>
      <c r="H75" s="14">
        <f t="shared" si="21"/>
        <v>0</v>
      </c>
      <c r="I75" s="14">
        <f t="shared" si="21"/>
        <v>0</v>
      </c>
      <c r="J75" s="14">
        <f t="shared" si="21"/>
        <v>0</v>
      </c>
      <c r="K75" s="14">
        <f t="shared" si="21"/>
        <v>0</v>
      </c>
      <c r="L75" s="14">
        <f t="shared" si="21"/>
        <v>0</v>
      </c>
      <c r="M75" s="14">
        <f t="shared" si="21"/>
        <v>4429</v>
      </c>
      <c r="N75" s="14">
        <f t="shared" si="21"/>
        <v>0</v>
      </c>
      <c r="O75" s="14">
        <f t="shared" si="21"/>
        <v>0</v>
      </c>
      <c r="P75" s="14">
        <f t="shared" si="21"/>
        <v>0</v>
      </c>
      <c r="Q75" s="14">
        <f t="shared" si="21"/>
        <v>0</v>
      </c>
      <c r="R75" s="14">
        <f t="shared" si="21"/>
        <v>0</v>
      </c>
      <c r="S75" s="14">
        <f t="shared" si="21"/>
        <v>0</v>
      </c>
      <c r="T75" s="14">
        <f t="shared" si="21"/>
        <v>8885</v>
      </c>
      <c r="U75" s="14">
        <f t="shared" si="21"/>
        <v>8885</v>
      </c>
      <c r="V75" s="14">
        <f t="shared" si="21"/>
        <v>0</v>
      </c>
      <c r="W75" s="14">
        <f t="shared" si="21"/>
        <v>0</v>
      </c>
    </row>
    <row r="76" s="1" customFormat="1" ht="16.95" customHeight="1" spans="1:23">
      <c r="A76" s="12">
        <v>20601</v>
      </c>
      <c r="B76" s="12" t="s">
        <v>973</v>
      </c>
      <c r="C76" s="16">
        <v>120</v>
      </c>
      <c r="D76" s="14">
        <f t="shared" ref="D76:D85" si="22">SUM(E76:S76)</f>
        <v>-38</v>
      </c>
      <c r="E76" s="16">
        <v>0</v>
      </c>
      <c r="F76" s="16">
        <v>0</v>
      </c>
      <c r="G76" s="16">
        <v>0</v>
      </c>
      <c r="H76" s="17">
        <v>0</v>
      </c>
      <c r="I76" s="16">
        <v>0</v>
      </c>
      <c r="J76" s="16">
        <v>0</v>
      </c>
      <c r="K76" s="16">
        <v>0</v>
      </c>
      <c r="L76" s="16">
        <v>0</v>
      </c>
      <c r="M76" s="16">
        <v>-38</v>
      </c>
      <c r="N76" s="16">
        <v>0</v>
      </c>
      <c r="O76" s="16">
        <v>0</v>
      </c>
      <c r="P76" s="16">
        <v>0</v>
      </c>
      <c r="Q76" s="16">
        <v>0</v>
      </c>
      <c r="R76" s="16">
        <v>0</v>
      </c>
      <c r="S76" s="16">
        <v>0</v>
      </c>
      <c r="T76" s="14">
        <f t="shared" ref="T76:T85" si="23">C76+D76</f>
        <v>82</v>
      </c>
      <c r="U76" s="14">
        <f>'[1]L02'!C454</f>
        <v>82</v>
      </c>
      <c r="V76" s="14">
        <f t="shared" ref="V76:V85" si="24">T76-U76</f>
        <v>0</v>
      </c>
      <c r="W76" s="16">
        <v>0</v>
      </c>
    </row>
    <row r="77" s="1" customFormat="1" ht="16.95" customHeight="1" spans="1:23">
      <c r="A77" s="12">
        <v>20602</v>
      </c>
      <c r="B77" s="12" t="s">
        <v>975</v>
      </c>
      <c r="C77" s="16">
        <v>0</v>
      </c>
      <c r="D77" s="14">
        <f t="shared" si="22"/>
        <v>0</v>
      </c>
      <c r="E77" s="16">
        <v>0</v>
      </c>
      <c r="F77" s="16">
        <v>0</v>
      </c>
      <c r="G77" s="16">
        <v>0</v>
      </c>
      <c r="H77" s="17">
        <v>0</v>
      </c>
      <c r="I77" s="16">
        <v>0</v>
      </c>
      <c r="J77" s="16">
        <v>0</v>
      </c>
      <c r="K77" s="16">
        <v>0</v>
      </c>
      <c r="L77" s="16">
        <v>0</v>
      </c>
      <c r="M77" s="16">
        <v>0</v>
      </c>
      <c r="N77" s="16">
        <v>0</v>
      </c>
      <c r="O77" s="16">
        <v>0</v>
      </c>
      <c r="P77" s="16">
        <v>0</v>
      </c>
      <c r="Q77" s="16">
        <v>0</v>
      </c>
      <c r="R77" s="16">
        <v>0</v>
      </c>
      <c r="S77" s="16">
        <v>0</v>
      </c>
      <c r="T77" s="14">
        <f t="shared" si="23"/>
        <v>0</v>
      </c>
      <c r="U77" s="14">
        <f>'[1]L02'!C459</f>
        <v>0</v>
      </c>
      <c r="V77" s="14">
        <f t="shared" si="24"/>
        <v>0</v>
      </c>
      <c r="W77" s="16">
        <v>0</v>
      </c>
    </row>
    <row r="78" s="1" customFormat="1" ht="16.95" customHeight="1" spans="1:23">
      <c r="A78" s="12">
        <v>20603</v>
      </c>
      <c r="B78" s="12" t="s">
        <v>984</v>
      </c>
      <c r="C78" s="16">
        <v>0</v>
      </c>
      <c r="D78" s="14">
        <f t="shared" si="22"/>
        <v>0</v>
      </c>
      <c r="E78" s="16">
        <v>0</v>
      </c>
      <c r="F78" s="16">
        <v>0</v>
      </c>
      <c r="G78" s="16">
        <v>0</v>
      </c>
      <c r="H78" s="17">
        <v>0</v>
      </c>
      <c r="I78" s="16">
        <v>0</v>
      </c>
      <c r="J78" s="16">
        <v>0</v>
      </c>
      <c r="K78" s="16">
        <v>0</v>
      </c>
      <c r="L78" s="16">
        <v>0</v>
      </c>
      <c r="M78" s="16">
        <v>0</v>
      </c>
      <c r="N78" s="16">
        <v>0</v>
      </c>
      <c r="O78" s="16">
        <v>0</v>
      </c>
      <c r="P78" s="16">
        <v>0</v>
      </c>
      <c r="Q78" s="16">
        <v>0</v>
      </c>
      <c r="R78" s="16">
        <v>0</v>
      </c>
      <c r="S78" s="16">
        <v>0</v>
      </c>
      <c r="T78" s="14">
        <f t="shared" si="23"/>
        <v>0</v>
      </c>
      <c r="U78" s="14">
        <f>'[1]L02'!C468</f>
        <v>0</v>
      </c>
      <c r="V78" s="14">
        <f t="shared" si="24"/>
        <v>0</v>
      </c>
      <c r="W78" s="16">
        <v>0</v>
      </c>
    </row>
    <row r="79" s="1" customFormat="1" ht="16.95" customHeight="1" spans="1:23">
      <c r="A79" s="12">
        <v>20604</v>
      </c>
      <c r="B79" s="12" t="s">
        <v>989</v>
      </c>
      <c r="C79" s="16">
        <v>4186</v>
      </c>
      <c r="D79" s="14">
        <f t="shared" si="22"/>
        <v>4412</v>
      </c>
      <c r="E79" s="16">
        <v>0</v>
      </c>
      <c r="F79" s="16">
        <v>0</v>
      </c>
      <c r="G79" s="16">
        <v>-20</v>
      </c>
      <c r="H79" s="17">
        <v>0</v>
      </c>
      <c r="I79" s="16">
        <v>0</v>
      </c>
      <c r="J79" s="16">
        <v>0</v>
      </c>
      <c r="K79" s="16">
        <v>0</v>
      </c>
      <c r="L79" s="16">
        <v>0</v>
      </c>
      <c r="M79" s="16">
        <v>4432</v>
      </c>
      <c r="N79" s="16">
        <v>0</v>
      </c>
      <c r="O79" s="16">
        <v>0</v>
      </c>
      <c r="P79" s="16">
        <v>0</v>
      </c>
      <c r="Q79" s="16">
        <v>0</v>
      </c>
      <c r="R79" s="16">
        <v>0</v>
      </c>
      <c r="S79" s="16">
        <v>0</v>
      </c>
      <c r="T79" s="14">
        <f t="shared" si="23"/>
        <v>8598</v>
      </c>
      <c r="U79" s="14">
        <f>'[1]L02'!C474</f>
        <v>8598</v>
      </c>
      <c r="V79" s="14">
        <f t="shared" si="24"/>
        <v>0</v>
      </c>
      <c r="W79" s="16">
        <v>0</v>
      </c>
    </row>
    <row r="80" s="1" customFormat="1" ht="16.95" customHeight="1" spans="1:23">
      <c r="A80" s="12">
        <v>20605</v>
      </c>
      <c r="B80" s="12" t="s">
        <v>994</v>
      </c>
      <c r="C80" s="16">
        <v>96</v>
      </c>
      <c r="D80" s="14">
        <f t="shared" si="22"/>
        <v>-12</v>
      </c>
      <c r="E80" s="16">
        <v>0</v>
      </c>
      <c r="F80" s="16">
        <v>0</v>
      </c>
      <c r="G80" s="16">
        <v>0</v>
      </c>
      <c r="H80" s="17">
        <v>0</v>
      </c>
      <c r="I80" s="16">
        <v>0</v>
      </c>
      <c r="J80" s="16">
        <v>0</v>
      </c>
      <c r="K80" s="16">
        <v>0</v>
      </c>
      <c r="L80" s="16">
        <v>0</v>
      </c>
      <c r="M80" s="16">
        <v>-12</v>
      </c>
      <c r="N80" s="16">
        <v>0</v>
      </c>
      <c r="O80" s="16">
        <v>0</v>
      </c>
      <c r="P80" s="16">
        <v>0</v>
      </c>
      <c r="Q80" s="16">
        <v>0</v>
      </c>
      <c r="R80" s="16">
        <v>0</v>
      </c>
      <c r="S80" s="16">
        <v>0</v>
      </c>
      <c r="T80" s="14">
        <f t="shared" si="23"/>
        <v>84</v>
      </c>
      <c r="U80" s="14">
        <f>'[1]L02'!C480</f>
        <v>84</v>
      </c>
      <c r="V80" s="14">
        <f t="shared" si="24"/>
        <v>0</v>
      </c>
      <c r="W80" s="16">
        <v>0</v>
      </c>
    </row>
    <row r="81" s="1" customFormat="1" ht="16.95" customHeight="1" spans="1:23">
      <c r="A81" s="12">
        <v>20606</v>
      </c>
      <c r="B81" s="12" t="s">
        <v>998</v>
      </c>
      <c r="C81" s="16">
        <v>0</v>
      </c>
      <c r="D81" s="14">
        <f t="shared" si="22"/>
        <v>0</v>
      </c>
      <c r="E81" s="16">
        <v>0</v>
      </c>
      <c r="F81" s="16">
        <v>0</v>
      </c>
      <c r="G81" s="16">
        <v>0</v>
      </c>
      <c r="H81" s="17">
        <v>0</v>
      </c>
      <c r="I81" s="16">
        <v>0</v>
      </c>
      <c r="J81" s="16">
        <v>0</v>
      </c>
      <c r="K81" s="16">
        <v>0</v>
      </c>
      <c r="L81" s="16">
        <v>0</v>
      </c>
      <c r="M81" s="16">
        <v>0</v>
      </c>
      <c r="N81" s="16">
        <v>0</v>
      </c>
      <c r="O81" s="16">
        <v>0</v>
      </c>
      <c r="P81" s="16">
        <v>0</v>
      </c>
      <c r="Q81" s="16">
        <v>0</v>
      </c>
      <c r="R81" s="16">
        <v>0</v>
      </c>
      <c r="S81" s="16">
        <v>0</v>
      </c>
      <c r="T81" s="14">
        <f t="shared" si="23"/>
        <v>0</v>
      </c>
      <c r="U81" s="14">
        <f>'[1]L02'!C485</f>
        <v>0</v>
      </c>
      <c r="V81" s="14">
        <f t="shared" si="24"/>
        <v>0</v>
      </c>
      <c r="W81" s="16">
        <v>0</v>
      </c>
    </row>
    <row r="82" s="1" customFormat="1" ht="16.95" customHeight="1" spans="1:23">
      <c r="A82" s="12">
        <v>20607</v>
      </c>
      <c r="B82" s="12" t="s">
        <v>1003</v>
      </c>
      <c r="C82" s="16">
        <v>65</v>
      </c>
      <c r="D82" s="14">
        <f t="shared" si="22"/>
        <v>48</v>
      </c>
      <c r="E82" s="16">
        <v>0</v>
      </c>
      <c r="F82" s="16">
        <v>0</v>
      </c>
      <c r="G82" s="16">
        <v>0</v>
      </c>
      <c r="H82" s="17">
        <v>0</v>
      </c>
      <c r="I82" s="16">
        <v>0</v>
      </c>
      <c r="J82" s="16">
        <v>0</v>
      </c>
      <c r="K82" s="16">
        <v>0</v>
      </c>
      <c r="L82" s="16">
        <v>0</v>
      </c>
      <c r="M82" s="16">
        <v>48</v>
      </c>
      <c r="N82" s="16">
        <v>0</v>
      </c>
      <c r="O82" s="16">
        <v>0</v>
      </c>
      <c r="P82" s="16">
        <v>0</v>
      </c>
      <c r="Q82" s="16">
        <v>0</v>
      </c>
      <c r="R82" s="16">
        <v>0</v>
      </c>
      <c r="S82" s="16">
        <v>0</v>
      </c>
      <c r="T82" s="14">
        <f t="shared" si="23"/>
        <v>113</v>
      </c>
      <c r="U82" s="14">
        <f>'[1]L02'!C490</f>
        <v>113</v>
      </c>
      <c r="V82" s="14">
        <f t="shared" si="24"/>
        <v>0</v>
      </c>
      <c r="W82" s="16">
        <v>0</v>
      </c>
    </row>
    <row r="83" s="1" customFormat="1" ht="16.95" customHeight="1" spans="1:23">
      <c r="A83" s="12">
        <v>20608</v>
      </c>
      <c r="B83" s="12" t="s">
        <v>1009</v>
      </c>
      <c r="C83" s="16">
        <v>0</v>
      </c>
      <c r="D83" s="14">
        <f t="shared" si="22"/>
        <v>0</v>
      </c>
      <c r="E83" s="16">
        <v>0</v>
      </c>
      <c r="F83" s="16">
        <v>0</v>
      </c>
      <c r="G83" s="16">
        <v>0</v>
      </c>
      <c r="H83" s="17">
        <v>0</v>
      </c>
      <c r="I83" s="16">
        <v>0</v>
      </c>
      <c r="J83" s="16">
        <v>0</v>
      </c>
      <c r="K83" s="16">
        <v>0</v>
      </c>
      <c r="L83" s="16">
        <v>0</v>
      </c>
      <c r="M83" s="16">
        <v>0</v>
      </c>
      <c r="N83" s="16">
        <v>0</v>
      </c>
      <c r="O83" s="16">
        <v>0</v>
      </c>
      <c r="P83" s="16">
        <v>0</v>
      </c>
      <c r="Q83" s="16">
        <v>0</v>
      </c>
      <c r="R83" s="16">
        <v>0</v>
      </c>
      <c r="S83" s="16">
        <v>0</v>
      </c>
      <c r="T83" s="14">
        <f t="shared" si="23"/>
        <v>0</v>
      </c>
      <c r="U83" s="14">
        <f>'[1]L02'!C497</f>
        <v>0</v>
      </c>
      <c r="V83" s="14">
        <f t="shared" si="24"/>
        <v>0</v>
      </c>
      <c r="W83" s="16">
        <v>0</v>
      </c>
    </row>
    <row r="84" s="1" customFormat="1" ht="16.95" customHeight="1" spans="1:23">
      <c r="A84" s="12">
        <v>20609</v>
      </c>
      <c r="B84" s="12" t="s">
        <v>1013</v>
      </c>
      <c r="C84" s="16">
        <v>0</v>
      </c>
      <c r="D84" s="14">
        <f t="shared" si="22"/>
        <v>0</v>
      </c>
      <c r="E84" s="16">
        <v>0</v>
      </c>
      <c r="F84" s="16">
        <v>0</v>
      </c>
      <c r="G84" s="16">
        <v>0</v>
      </c>
      <c r="H84" s="17">
        <v>0</v>
      </c>
      <c r="I84" s="16">
        <v>0</v>
      </c>
      <c r="J84" s="16">
        <v>0</v>
      </c>
      <c r="K84" s="16">
        <v>0</v>
      </c>
      <c r="L84" s="16">
        <v>0</v>
      </c>
      <c r="M84" s="16">
        <v>0</v>
      </c>
      <c r="N84" s="16">
        <v>0</v>
      </c>
      <c r="O84" s="16">
        <v>0</v>
      </c>
      <c r="P84" s="16">
        <v>0</v>
      </c>
      <c r="Q84" s="16">
        <v>0</v>
      </c>
      <c r="R84" s="16">
        <v>0</v>
      </c>
      <c r="S84" s="16">
        <v>0</v>
      </c>
      <c r="T84" s="14">
        <f t="shared" si="23"/>
        <v>0</v>
      </c>
      <c r="U84" s="14">
        <f>'[1]L02'!C501</f>
        <v>0</v>
      </c>
      <c r="V84" s="14">
        <f t="shared" si="24"/>
        <v>0</v>
      </c>
      <c r="W84" s="16">
        <v>0</v>
      </c>
    </row>
    <row r="85" s="1" customFormat="1" ht="16.95" customHeight="1" spans="1:23">
      <c r="A85" s="12">
        <v>20699</v>
      </c>
      <c r="B85" s="12" t="s">
        <v>2031</v>
      </c>
      <c r="C85" s="16">
        <v>9</v>
      </c>
      <c r="D85" s="14">
        <f t="shared" si="22"/>
        <v>-1</v>
      </c>
      <c r="E85" s="16">
        <v>0</v>
      </c>
      <c r="F85" s="16">
        <v>0</v>
      </c>
      <c r="G85" s="16">
        <v>0</v>
      </c>
      <c r="H85" s="17">
        <v>0</v>
      </c>
      <c r="I85" s="16">
        <v>0</v>
      </c>
      <c r="J85" s="16">
        <v>0</v>
      </c>
      <c r="K85" s="16">
        <v>0</v>
      </c>
      <c r="L85" s="16">
        <v>0</v>
      </c>
      <c r="M85" s="16">
        <v>-1</v>
      </c>
      <c r="N85" s="16">
        <v>0</v>
      </c>
      <c r="O85" s="16">
        <v>0</v>
      </c>
      <c r="P85" s="16">
        <v>0</v>
      </c>
      <c r="Q85" s="16">
        <v>0</v>
      </c>
      <c r="R85" s="16">
        <v>0</v>
      </c>
      <c r="S85" s="16">
        <v>0</v>
      </c>
      <c r="T85" s="14">
        <f t="shared" si="23"/>
        <v>8</v>
      </c>
      <c r="U85" s="14">
        <f>'[1]L02'!C504</f>
        <v>8</v>
      </c>
      <c r="V85" s="14">
        <f t="shared" si="24"/>
        <v>0</v>
      </c>
      <c r="W85" s="16">
        <v>0</v>
      </c>
    </row>
    <row r="86" s="1" customFormat="1" ht="16.95" customHeight="1" spans="1:23">
      <c r="A86" s="12">
        <v>207</v>
      </c>
      <c r="B86" s="15" t="s">
        <v>1021</v>
      </c>
      <c r="C86" s="14">
        <f t="shared" ref="C86:W86" si="25">SUM(C87:C92)</f>
        <v>4244</v>
      </c>
      <c r="D86" s="14">
        <f t="shared" si="25"/>
        <v>-141</v>
      </c>
      <c r="E86" s="14">
        <f t="shared" si="25"/>
        <v>0</v>
      </c>
      <c r="F86" s="14">
        <f t="shared" si="25"/>
        <v>0</v>
      </c>
      <c r="G86" s="14">
        <f t="shared" si="25"/>
        <v>-349</v>
      </c>
      <c r="H86" s="14">
        <f t="shared" si="25"/>
        <v>0</v>
      </c>
      <c r="I86" s="14">
        <f t="shared" si="25"/>
        <v>0</v>
      </c>
      <c r="J86" s="14">
        <f t="shared" si="25"/>
        <v>0</v>
      </c>
      <c r="K86" s="14">
        <f t="shared" si="25"/>
        <v>0</v>
      </c>
      <c r="L86" s="14">
        <f t="shared" si="25"/>
        <v>0</v>
      </c>
      <c r="M86" s="14">
        <f t="shared" si="25"/>
        <v>208</v>
      </c>
      <c r="N86" s="14">
        <f t="shared" si="25"/>
        <v>0</v>
      </c>
      <c r="O86" s="14">
        <f t="shared" si="25"/>
        <v>0</v>
      </c>
      <c r="P86" s="14">
        <f t="shared" si="25"/>
        <v>0</v>
      </c>
      <c r="Q86" s="14">
        <f t="shared" si="25"/>
        <v>0</v>
      </c>
      <c r="R86" s="14">
        <f t="shared" si="25"/>
        <v>0</v>
      </c>
      <c r="S86" s="14">
        <f t="shared" si="25"/>
        <v>0</v>
      </c>
      <c r="T86" s="14">
        <f t="shared" si="25"/>
        <v>4103</v>
      </c>
      <c r="U86" s="14">
        <f t="shared" si="25"/>
        <v>3775</v>
      </c>
      <c r="V86" s="14">
        <f t="shared" si="25"/>
        <v>328</v>
      </c>
      <c r="W86" s="14">
        <f t="shared" si="25"/>
        <v>328</v>
      </c>
    </row>
    <row r="87" s="1" customFormat="1" ht="16.95" customHeight="1" spans="1:23">
      <c r="A87" s="12">
        <v>20701</v>
      </c>
      <c r="B87" s="12" t="s">
        <v>1022</v>
      </c>
      <c r="C87" s="16">
        <v>2247</v>
      </c>
      <c r="D87" s="14">
        <f t="shared" ref="D87:D92" si="26">SUM(E87:S87)</f>
        <v>-18</v>
      </c>
      <c r="E87" s="16">
        <v>0</v>
      </c>
      <c r="F87" s="16">
        <v>0</v>
      </c>
      <c r="G87" s="16">
        <v>-169</v>
      </c>
      <c r="H87" s="16">
        <v>0</v>
      </c>
      <c r="I87" s="16">
        <v>0</v>
      </c>
      <c r="J87" s="16">
        <v>0</v>
      </c>
      <c r="K87" s="16">
        <v>0</v>
      </c>
      <c r="L87" s="16">
        <v>0</v>
      </c>
      <c r="M87" s="16">
        <v>151</v>
      </c>
      <c r="N87" s="16">
        <v>0</v>
      </c>
      <c r="O87" s="16">
        <v>0</v>
      </c>
      <c r="P87" s="16">
        <v>0</v>
      </c>
      <c r="Q87" s="16">
        <v>0</v>
      </c>
      <c r="R87" s="16">
        <v>0</v>
      </c>
      <c r="S87" s="16">
        <v>0</v>
      </c>
      <c r="T87" s="14">
        <f t="shared" ref="T87:T92" si="27">C87+D87</f>
        <v>2229</v>
      </c>
      <c r="U87" s="14">
        <f>'[1]L02'!C510</f>
        <v>2229</v>
      </c>
      <c r="V87" s="14">
        <f t="shared" ref="V87:V92" si="28">T87-U87</f>
        <v>0</v>
      </c>
      <c r="W87" s="16">
        <v>0</v>
      </c>
    </row>
    <row r="88" s="1" customFormat="1" ht="16.95" customHeight="1" spans="1:23">
      <c r="A88" s="12">
        <v>20702</v>
      </c>
      <c r="B88" s="12" t="s">
        <v>1035</v>
      </c>
      <c r="C88" s="16">
        <v>349</v>
      </c>
      <c r="D88" s="14">
        <f t="shared" si="26"/>
        <v>107</v>
      </c>
      <c r="E88" s="16">
        <v>0</v>
      </c>
      <c r="F88" s="16">
        <v>0</v>
      </c>
      <c r="G88" s="16">
        <v>0</v>
      </c>
      <c r="H88" s="17">
        <v>0</v>
      </c>
      <c r="I88" s="16">
        <v>0</v>
      </c>
      <c r="J88" s="16">
        <v>0</v>
      </c>
      <c r="K88" s="16">
        <v>0</v>
      </c>
      <c r="L88" s="16">
        <v>0</v>
      </c>
      <c r="M88" s="16">
        <v>107</v>
      </c>
      <c r="N88" s="16">
        <v>0</v>
      </c>
      <c r="O88" s="16">
        <v>0</v>
      </c>
      <c r="P88" s="16">
        <v>0</v>
      </c>
      <c r="Q88" s="16">
        <v>0</v>
      </c>
      <c r="R88" s="16">
        <v>0</v>
      </c>
      <c r="S88" s="16">
        <v>0</v>
      </c>
      <c r="T88" s="14">
        <f t="shared" si="27"/>
        <v>456</v>
      </c>
      <c r="U88" s="14">
        <f>'[1]L02'!C526</f>
        <v>456</v>
      </c>
      <c r="V88" s="14">
        <f t="shared" si="28"/>
        <v>0</v>
      </c>
      <c r="W88" s="16">
        <v>0</v>
      </c>
    </row>
    <row r="89" s="1" customFormat="1" ht="16.95" customHeight="1" spans="1:23">
      <c r="A89" s="12">
        <v>20703</v>
      </c>
      <c r="B89" s="12" t="s">
        <v>1040</v>
      </c>
      <c r="C89" s="16">
        <v>97</v>
      </c>
      <c r="D89" s="14">
        <f t="shared" si="26"/>
        <v>-97</v>
      </c>
      <c r="E89" s="16">
        <v>0</v>
      </c>
      <c r="F89" s="16">
        <v>0</v>
      </c>
      <c r="G89" s="16">
        <v>0</v>
      </c>
      <c r="H89" s="17">
        <v>0</v>
      </c>
      <c r="I89" s="16">
        <v>0</v>
      </c>
      <c r="J89" s="16">
        <v>0</v>
      </c>
      <c r="K89" s="16">
        <v>0</v>
      </c>
      <c r="L89" s="16">
        <v>0</v>
      </c>
      <c r="M89" s="16">
        <v>-97</v>
      </c>
      <c r="N89" s="16">
        <v>0</v>
      </c>
      <c r="O89" s="16">
        <v>0</v>
      </c>
      <c r="P89" s="16">
        <v>0</v>
      </c>
      <c r="Q89" s="16">
        <v>0</v>
      </c>
      <c r="R89" s="16">
        <v>0</v>
      </c>
      <c r="S89" s="16">
        <v>0</v>
      </c>
      <c r="T89" s="14">
        <f t="shared" si="27"/>
        <v>0</v>
      </c>
      <c r="U89" s="14">
        <f>'[1]L02'!C534</f>
        <v>0</v>
      </c>
      <c r="V89" s="14">
        <f t="shared" si="28"/>
        <v>0</v>
      </c>
      <c r="W89" s="16">
        <v>0</v>
      </c>
    </row>
    <row r="90" s="1" customFormat="1" ht="16.95" customHeight="1" spans="1:23">
      <c r="A90" s="12">
        <v>20706</v>
      </c>
      <c r="B90" s="18" t="s">
        <v>1048</v>
      </c>
      <c r="C90" s="16">
        <v>175</v>
      </c>
      <c r="D90" s="14">
        <f t="shared" si="26"/>
        <v>-172</v>
      </c>
      <c r="E90" s="16">
        <v>0</v>
      </c>
      <c r="F90" s="16">
        <v>0</v>
      </c>
      <c r="G90" s="16">
        <v>-175</v>
      </c>
      <c r="H90" s="16">
        <v>0</v>
      </c>
      <c r="I90" s="16">
        <v>0</v>
      </c>
      <c r="J90" s="16">
        <v>0</v>
      </c>
      <c r="K90" s="16">
        <v>0</v>
      </c>
      <c r="L90" s="16">
        <v>0</v>
      </c>
      <c r="M90" s="16">
        <v>3</v>
      </c>
      <c r="N90" s="16">
        <v>0</v>
      </c>
      <c r="O90" s="16">
        <v>0</v>
      </c>
      <c r="P90" s="16">
        <v>0</v>
      </c>
      <c r="Q90" s="16">
        <v>0</v>
      </c>
      <c r="R90" s="16">
        <v>0</v>
      </c>
      <c r="S90" s="16">
        <v>0</v>
      </c>
      <c r="T90" s="14">
        <f t="shared" si="27"/>
        <v>3</v>
      </c>
      <c r="U90" s="14">
        <f>'[1]L02'!C545</f>
        <v>3</v>
      </c>
      <c r="V90" s="14">
        <f t="shared" si="28"/>
        <v>0</v>
      </c>
      <c r="W90" s="16">
        <v>0</v>
      </c>
    </row>
    <row r="91" s="1" customFormat="1" ht="16.95" customHeight="1" spans="1:23">
      <c r="A91" s="12">
        <v>20708</v>
      </c>
      <c r="B91" s="18" t="s">
        <v>1054</v>
      </c>
      <c r="C91" s="16">
        <v>949</v>
      </c>
      <c r="D91" s="14">
        <f t="shared" si="26"/>
        <v>44</v>
      </c>
      <c r="E91" s="16">
        <v>0</v>
      </c>
      <c r="F91" s="16">
        <v>0</v>
      </c>
      <c r="G91" s="16">
        <v>0</v>
      </c>
      <c r="H91" s="16">
        <v>0</v>
      </c>
      <c r="I91" s="16">
        <v>0</v>
      </c>
      <c r="J91" s="16">
        <v>0</v>
      </c>
      <c r="K91" s="16">
        <v>0</v>
      </c>
      <c r="L91" s="16">
        <v>0</v>
      </c>
      <c r="M91" s="16">
        <v>44</v>
      </c>
      <c r="N91" s="16">
        <v>0</v>
      </c>
      <c r="O91" s="16">
        <v>0</v>
      </c>
      <c r="P91" s="16">
        <v>0</v>
      </c>
      <c r="Q91" s="16">
        <v>0</v>
      </c>
      <c r="R91" s="16">
        <v>0</v>
      </c>
      <c r="S91" s="16">
        <v>0</v>
      </c>
      <c r="T91" s="14">
        <f t="shared" si="27"/>
        <v>993</v>
      </c>
      <c r="U91" s="14">
        <f>'[1]L02'!C554</f>
        <v>993</v>
      </c>
      <c r="V91" s="14">
        <f t="shared" si="28"/>
        <v>0</v>
      </c>
      <c r="W91" s="16">
        <v>0</v>
      </c>
    </row>
    <row r="92" s="1" customFormat="1" ht="16.95" customHeight="1" spans="1:23">
      <c r="A92" s="12">
        <v>20799</v>
      </c>
      <c r="B92" s="12" t="s">
        <v>2032</v>
      </c>
      <c r="C92" s="16">
        <v>427</v>
      </c>
      <c r="D92" s="14">
        <f t="shared" si="26"/>
        <v>-5</v>
      </c>
      <c r="E92" s="16">
        <v>0</v>
      </c>
      <c r="F92" s="16">
        <v>0</v>
      </c>
      <c r="G92" s="16">
        <v>-5</v>
      </c>
      <c r="H92" s="17">
        <v>0</v>
      </c>
      <c r="I92" s="16">
        <v>0</v>
      </c>
      <c r="J92" s="16">
        <v>0</v>
      </c>
      <c r="K92" s="16">
        <v>0</v>
      </c>
      <c r="L92" s="16">
        <v>0</v>
      </c>
      <c r="M92" s="16">
        <v>0</v>
      </c>
      <c r="N92" s="16">
        <v>0</v>
      </c>
      <c r="O92" s="16">
        <v>0</v>
      </c>
      <c r="P92" s="16">
        <v>0</v>
      </c>
      <c r="Q92" s="16">
        <v>0</v>
      </c>
      <c r="R92" s="16">
        <v>0</v>
      </c>
      <c r="S92" s="16">
        <v>0</v>
      </c>
      <c r="T92" s="14">
        <f t="shared" si="27"/>
        <v>422</v>
      </c>
      <c r="U92" s="14">
        <f>'[1]L02'!C561</f>
        <v>94</v>
      </c>
      <c r="V92" s="14">
        <f t="shared" si="28"/>
        <v>328</v>
      </c>
      <c r="W92" s="16">
        <v>328</v>
      </c>
    </row>
    <row r="93" s="1" customFormat="1" ht="16.95" customHeight="1" spans="1:23">
      <c r="A93" s="12">
        <v>208</v>
      </c>
      <c r="B93" s="15" t="s">
        <v>1062</v>
      </c>
      <c r="C93" s="14">
        <f t="shared" ref="C93:W93" si="29">SUM(C94:C113)</f>
        <v>67069</v>
      </c>
      <c r="D93" s="14">
        <f t="shared" si="29"/>
        <v>-8612</v>
      </c>
      <c r="E93" s="14">
        <f t="shared" si="29"/>
        <v>-473</v>
      </c>
      <c r="F93" s="14">
        <f t="shared" si="29"/>
        <v>7234</v>
      </c>
      <c r="G93" s="14">
        <f t="shared" si="29"/>
        <v>-8288</v>
      </c>
      <c r="H93" s="14">
        <f t="shared" si="29"/>
        <v>0</v>
      </c>
      <c r="I93" s="14">
        <f t="shared" si="29"/>
        <v>-177</v>
      </c>
      <c r="J93" s="14">
        <f t="shared" si="29"/>
        <v>0</v>
      </c>
      <c r="K93" s="14">
        <f t="shared" si="29"/>
        <v>0</v>
      </c>
      <c r="L93" s="14">
        <f t="shared" si="29"/>
        <v>0</v>
      </c>
      <c r="M93" s="14">
        <f t="shared" si="29"/>
        <v>-6908</v>
      </c>
      <c r="N93" s="14">
        <f t="shared" si="29"/>
        <v>0</v>
      </c>
      <c r="O93" s="14">
        <f t="shared" si="29"/>
        <v>0</v>
      </c>
      <c r="P93" s="14">
        <f t="shared" si="29"/>
        <v>0</v>
      </c>
      <c r="Q93" s="14">
        <f t="shared" si="29"/>
        <v>0</v>
      </c>
      <c r="R93" s="14">
        <f t="shared" si="29"/>
        <v>0</v>
      </c>
      <c r="S93" s="14">
        <f t="shared" si="29"/>
        <v>0</v>
      </c>
      <c r="T93" s="14">
        <f t="shared" si="29"/>
        <v>58457</v>
      </c>
      <c r="U93" s="14">
        <f t="shared" si="29"/>
        <v>58457</v>
      </c>
      <c r="V93" s="14">
        <f t="shared" si="29"/>
        <v>0</v>
      </c>
      <c r="W93" s="14">
        <f t="shared" si="29"/>
        <v>0</v>
      </c>
    </row>
    <row r="94" s="1" customFormat="1" ht="16.95" customHeight="1" spans="1:23">
      <c r="A94" s="12">
        <v>20801</v>
      </c>
      <c r="B94" s="12" t="s">
        <v>1063</v>
      </c>
      <c r="C94" s="16">
        <v>1886</v>
      </c>
      <c r="D94" s="14">
        <f t="shared" ref="D94:D113" si="30">SUM(E94:S94)</f>
        <v>-95</v>
      </c>
      <c r="E94" s="16">
        <v>0</v>
      </c>
      <c r="F94" s="16">
        <v>0</v>
      </c>
      <c r="G94" s="16">
        <v>-1386</v>
      </c>
      <c r="H94" s="17">
        <v>0</v>
      </c>
      <c r="I94" s="16">
        <v>0</v>
      </c>
      <c r="J94" s="16">
        <v>0</v>
      </c>
      <c r="K94" s="16">
        <v>0</v>
      </c>
      <c r="L94" s="16">
        <v>0</v>
      </c>
      <c r="M94" s="16">
        <v>1291</v>
      </c>
      <c r="N94" s="16">
        <v>0</v>
      </c>
      <c r="O94" s="16">
        <v>0</v>
      </c>
      <c r="P94" s="16">
        <v>0</v>
      </c>
      <c r="Q94" s="16">
        <v>0</v>
      </c>
      <c r="R94" s="16">
        <v>0</v>
      </c>
      <c r="S94" s="16">
        <v>0</v>
      </c>
      <c r="T94" s="14">
        <f t="shared" ref="T94:T113" si="31">C94+D94</f>
        <v>1791</v>
      </c>
      <c r="U94" s="14">
        <f>'[1]L02'!C566</f>
        <v>1791</v>
      </c>
      <c r="V94" s="14">
        <f t="shared" ref="V94:V113" si="32">T94-U94</f>
        <v>0</v>
      </c>
      <c r="W94" s="16">
        <v>0</v>
      </c>
    </row>
    <row r="95" s="1" customFormat="1" ht="16.95" customHeight="1" spans="1:23">
      <c r="A95" s="12">
        <v>20802</v>
      </c>
      <c r="B95" s="12" t="s">
        <v>1073</v>
      </c>
      <c r="C95" s="16">
        <v>2163</v>
      </c>
      <c r="D95" s="14">
        <f t="shared" si="30"/>
        <v>-823</v>
      </c>
      <c r="E95" s="16">
        <v>0</v>
      </c>
      <c r="F95" s="16">
        <v>0</v>
      </c>
      <c r="G95" s="16">
        <v>-411</v>
      </c>
      <c r="H95" s="17">
        <v>0</v>
      </c>
      <c r="I95" s="16">
        <v>0</v>
      </c>
      <c r="J95" s="16">
        <v>0</v>
      </c>
      <c r="K95" s="16">
        <v>0</v>
      </c>
      <c r="L95" s="16">
        <v>0</v>
      </c>
      <c r="M95" s="16">
        <v>-412</v>
      </c>
      <c r="N95" s="16">
        <v>0</v>
      </c>
      <c r="O95" s="16">
        <v>0</v>
      </c>
      <c r="P95" s="16">
        <v>0</v>
      </c>
      <c r="Q95" s="16">
        <v>0</v>
      </c>
      <c r="R95" s="16">
        <v>0</v>
      </c>
      <c r="S95" s="16">
        <v>0</v>
      </c>
      <c r="T95" s="14">
        <f t="shared" si="31"/>
        <v>1340</v>
      </c>
      <c r="U95" s="14">
        <f>'[1]L02'!C580</f>
        <v>1340</v>
      </c>
      <c r="V95" s="14">
        <f t="shared" si="32"/>
        <v>0</v>
      </c>
      <c r="W95" s="16">
        <v>0</v>
      </c>
    </row>
    <row r="96" s="1" customFormat="1" ht="16.95" customHeight="1" spans="1:23">
      <c r="A96" s="12">
        <v>20804</v>
      </c>
      <c r="B96" s="12" t="s">
        <v>1078</v>
      </c>
      <c r="C96" s="16">
        <v>0</v>
      </c>
      <c r="D96" s="14">
        <f t="shared" si="30"/>
        <v>0</v>
      </c>
      <c r="E96" s="16">
        <v>0</v>
      </c>
      <c r="F96" s="16">
        <v>0</v>
      </c>
      <c r="G96" s="16">
        <v>0</v>
      </c>
      <c r="H96" s="17">
        <v>0</v>
      </c>
      <c r="I96" s="16">
        <v>0</v>
      </c>
      <c r="J96" s="16">
        <v>0</v>
      </c>
      <c r="K96" s="16">
        <v>0</v>
      </c>
      <c r="L96" s="16">
        <v>0</v>
      </c>
      <c r="M96" s="16">
        <v>0</v>
      </c>
      <c r="N96" s="16">
        <v>0</v>
      </c>
      <c r="O96" s="16">
        <v>0</v>
      </c>
      <c r="P96" s="16">
        <v>0</v>
      </c>
      <c r="Q96" s="16">
        <v>0</v>
      </c>
      <c r="R96" s="16">
        <v>0</v>
      </c>
      <c r="S96" s="16">
        <v>0</v>
      </c>
      <c r="T96" s="14">
        <f t="shared" si="31"/>
        <v>0</v>
      </c>
      <c r="U96" s="14">
        <f>'[1]L02'!C588</f>
        <v>0</v>
      </c>
      <c r="V96" s="14">
        <f t="shared" si="32"/>
        <v>0</v>
      </c>
      <c r="W96" s="16">
        <v>0</v>
      </c>
    </row>
    <row r="97" s="1" customFormat="1" ht="16.95" customHeight="1" spans="1:23">
      <c r="A97" s="12">
        <v>20805</v>
      </c>
      <c r="B97" s="12" t="s">
        <v>1080</v>
      </c>
      <c r="C97" s="16">
        <v>26400</v>
      </c>
      <c r="D97" s="14">
        <f t="shared" si="30"/>
        <v>-9981</v>
      </c>
      <c r="E97" s="16">
        <v>0</v>
      </c>
      <c r="F97" s="16">
        <v>0</v>
      </c>
      <c r="G97" s="16">
        <v>-2505</v>
      </c>
      <c r="H97" s="17">
        <v>0</v>
      </c>
      <c r="I97" s="16">
        <v>-177</v>
      </c>
      <c r="J97" s="16">
        <v>0</v>
      </c>
      <c r="K97" s="16">
        <v>0</v>
      </c>
      <c r="L97" s="16">
        <v>0</v>
      </c>
      <c r="M97" s="16">
        <v>-7299</v>
      </c>
      <c r="N97" s="16">
        <v>0</v>
      </c>
      <c r="O97" s="16">
        <v>0</v>
      </c>
      <c r="P97" s="16">
        <v>0</v>
      </c>
      <c r="Q97" s="16">
        <v>0</v>
      </c>
      <c r="R97" s="16">
        <v>0</v>
      </c>
      <c r="S97" s="16">
        <v>0</v>
      </c>
      <c r="T97" s="14">
        <f t="shared" si="31"/>
        <v>16419</v>
      </c>
      <c r="U97" s="14">
        <f>'[1]L02'!C590</f>
        <v>16419</v>
      </c>
      <c r="V97" s="14">
        <f t="shared" si="32"/>
        <v>0</v>
      </c>
      <c r="W97" s="16">
        <v>0</v>
      </c>
    </row>
    <row r="98" s="1" customFormat="1" ht="16.95" customHeight="1" spans="1:23">
      <c r="A98" s="12">
        <v>20806</v>
      </c>
      <c r="B98" s="12" t="s">
        <v>1089</v>
      </c>
      <c r="C98" s="16">
        <v>0</v>
      </c>
      <c r="D98" s="14">
        <f t="shared" si="30"/>
        <v>0</v>
      </c>
      <c r="E98" s="16">
        <v>0</v>
      </c>
      <c r="F98" s="16">
        <v>0</v>
      </c>
      <c r="G98" s="16">
        <v>0</v>
      </c>
      <c r="H98" s="17">
        <v>0</v>
      </c>
      <c r="I98" s="16">
        <v>0</v>
      </c>
      <c r="J98" s="16">
        <v>0</v>
      </c>
      <c r="K98" s="16">
        <v>0</v>
      </c>
      <c r="L98" s="16">
        <v>0</v>
      </c>
      <c r="M98" s="16">
        <v>0</v>
      </c>
      <c r="N98" s="16">
        <v>0</v>
      </c>
      <c r="O98" s="16">
        <v>0</v>
      </c>
      <c r="P98" s="16">
        <v>0</v>
      </c>
      <c r="Q98" s="16">
        <v>0</v>
      </c>
      <c r="R98" s="16">
        <v>0</v>
      </c>
      <c r="S98" s="16">
        <v>0</v>
      </c>
      <c r="T98" s="14">
        <f t="shared" si="31"/>
        <v>0</v>
      </c>
      <c r="U98" s="14">
        <f>'[1]L02'!C599</f>
        <v>0</v>
      </c>
      <c r="V98" s="14">
        <f t="shared" si="32"/>
        <v>0</v>
      </c>
      <c r="W98" s="16">
        <v>0</v>
      </c>
    </row>
    <row r="99" s="1" customFormat="1" ht="16.95" customHeight="1" spans="1:23">
      <c r="A99" s="12">
        <v>20807</v>
      </c>
      <c r="B99" s="12" t="s">
        <v>1093</v>
      </c>
      <c r="C99" s="16">
        <v>2576</v>
      </c>
      <c r="D99" s="14">
        <f t="shared" si="30"/>
        <v>-305</v>
      </c>
      <c r="E99" s="16">
        <v>0</v>
      </c>
      <c r="F99" s="16">
        <v>149</v>
      </c>
      <c r="G99" s="16">
        <v>-454</v>
      </c>
      <c r="H99" s="17">
        <v>0</v>
      </c>
      <c r="I99" s="16">
        <v>0</v>
      </c>
      <c r="J99" s="16">
        <v>0</v>
      </c>
      <c r="K99" s="16">
        <v>0</v>
      </c>
      <c r="L99" s="16">
        <v>0</v>
      </c>
      <c r="M99" s="16">
        <v>0</v>
      </c>
      <c r="N99" s="16">
        <v>0</v>
      </c>
      <c r="O99" s="16">
        <v>0</v>
      </c>
      <c r="P99" s="16">
        <v>0</v>
      </c>
      <c r="Q99" s="16">
        <v>0</v>
      </c>
      <c r="R99" s="16">
        <v>0</v>
      </c>
      <c r="S99" s="16">
        <v>0</v>
      </c>
      <c r="T99" s="14">
        <f t="shared" si="31"/>
        <v>2271</v>
      </c>
      <c r="U99" s="14">
        <f>'[1]L02'!C603</f>
        <v>2271</v>
      </c>
      <c r="V99" s="14">
        <f t="shared" si="32"/>
        <v>0</v>
      </c>
      <c r="W99" s="16">
        <v>0</v>
      </c>
    </row>
    <row r="100" s="1" customFormat="1" ht="16.95" customHeight="1" spans="1:23">
      <c r="A100" s="12">
        <v>20808</v>
      </c>
      <c r="B100" s="12" t="s">
        <v>1103</v>
      </c>
      <c r="C100" s="16">
        <v>1945</v>
      </c>
      <c r="D100" s="14">
        <f t="shared" si="30"/>
        <v>162</v>
      </c>
      <c r="E100" s="16">
        <v>0</v>
      </c>
      <c r="F100" s="16">
        <v>527</v>
      </c>
      <c r="G100" s="16">
        <v>-365</v>
      </c>
      <c r="H100" s="17">
        <v>0</v>
      </c>
      <c r="I100" s="16">
        <v>0</v>
      </c>
      <c r="J100" s="16">
        <v>0</v>
      </c>
      <c r="K100" s="16">
        <v>0</v>
      </c>
      <c r="L100" s="16">
        <v>0</v>
      </c>
      <c r="M100" s="16">
        <v>0</v>
      </c>
      <c r="N100" s="16">
        <v>0</v>
      </c>
      <c r="O100" s="16">
        <v>0</v>
      </c>
      <c r="P100" s="16">
        <v>0</v>
      </c>
      <c r="Q100" s="16">
        <v>0</v>
      </c>
      <c r="R100" s="16">
        <v>0</v>
      </c>
      <c r="S100" s="16">
        <v>0</v>
      </c>
      <c r="T100" s="14">
        <f t="shared" si="31"/>
        <v>2107</v>
      </c>
      <c r="U100" s="14">
        <f>'[1]L02'!C613</f>
        <v>2107</v>
      </c>
      <c r="V100" s="14">
        <f t="shared" si="32"/>
        <v>0</v>
      </c>
      <c r="W100" s="16">
        <v>0</v>
      </c>
    </row>
    <row r="101" s="1" customFormat="1" ht="16.95" customHeight="1" spans="1:23">
      <c r="A101" s="12">
        <v>20809</v>
      </c>
      <c r="B101" s="12" t="s">
        <v>1111</v>
      </c>
      <c r="C101" s="16">
        <v>431</v>
      </c>
      <c r="D101" s="14">
        <f t="shared" si="30"/>
        <v>39</v>
      </c>
      <c r="E101" s="16">
        <v>0</v>
      </c>
      <c r="F101" s="16">
        <v>261</v>
      </c>
      <c r="G101" s="16">
        <v>-222</v>
      </c>
      <c r="H101" s="17">
        <v>0</v>
      </c>
      <c r="I101" s="16">
        <v>0</v>
      </c>
      <c r="J101" s="16">
        <v>0</v>
      </c>
      <c r="K101" s="16">
        <v>0</v>
      </c>
      <c r="L101" s="16">
        <v>0</v>
      </c>
      <c r="M101" s="16">
        <v>0</v>
      </c>
      <c r="N101" s="16">
        <v>0</v>
      </c>
      <c r="O101" s="16">
        <v>0</v>
      </c>
      <c r="P101" s="16">
        <v>0</v>
      </c>
      <c r="Q101" s="16">
        <v>0</v>
      </c>
      <c r="R101" s="16">
        <v>0</v>
      </c>
      <c r="S101" s="16">
        <v>0</v>
      </c>
      <c r="T101" s="14">
        <f t="shared" si="31"/>
        <v>470</v>
      </c>
      <c r="U101" s="14">
        <f>'[1]L02'!C621</f>
        <v>470</v>
      </c>
      <c r="V101" s="14">
        <f t="shared" si="32"/>
        <v>0</v>
      </c>
      <c r="W101" s="16">
        <v>0</v>
      </c>
    </row>
    <row r="102" s="1" customFormat="1" ht="16.95" customHeight="1" spans="1:23">
      <c r="A102" s="12">
        <v>20810</v>
      </c>
      <c r="B102" s="12" t="s">
        <v>1118</v>
      </c>
      <c r="C102" s="16">
        <v>855</v>
      </c>
      <c r="D102" s="14">
        <f t="shared" si="30"/>
        <v>392</v>
      </c>
      <c r="E102" s="16">
        <v>0</v>
      </c>
      <c r="F102" s="16">
        <v>1092</v>
      </c>
      <c r="G102" s="16">
        <v>-700</v>
      </c>
      <c r="H102" s="17">
        <v>0</v>
      </c>
      <c r="I102" s="16">
        <v>0</v>
      </c>
      <c r="J102" s="16">
        <v>0</v>
      </c>
      <c r="K102" s="16">
        <v>0</v>
      </c>
      <c r="L102" s="16">
        <v>0</v>
      </c>
      <c r="M102" s="16">
        <v>0</v>
      </c>
      <c r="N102" s="16">
        <v>0</v>
      </c>
      <c r="O102" s="16">
        <v>0</v>
      </c>
      <c r="P102" s="16">
        <v>0</v>
      </c>
      <c r="Q102" s="16">
        <v>0</v>
      </c>
      <c r="R102" s="16">
        <v>0</v>
      </c>
      <c r="S102" s="16">
        <v>0</v>
      </c>
      <c r="T102" s="14">
        <f t="shared" si="31"/>
        <v>1247</v>
      </c>
      <c r="U102" s="14">
        <f>'[1]L02'!C628</f>
        <v>1247</v>
      </c>
      <c r="V102" s="14">
        <f t="shared" si="32"/>
        <v>0</v>
      </c>
      <c r="W102" s="16">
        <v>0</v>
      </c>
    </row>
    <row r="103" s="1" customFormat="1" ht="16.95" customHeight="1" spans="1:23">
      <c r="A103" s="12">
        <v>20811</v>
      </c>
      <c r="B103" s="12" t="s">
        <v>1125</v>
      </c>
      <c r="C103" s="16">
        <v>658</v>
      </c>
      <c r="D103" s="14">
        <f t="shared" si="30"/>
        <v>291</v>
      </c>
      <c r="E103" s="16">
        <v>0</v>
      </c>
      <c r="F103" s="16">
        <v>503</v>
      </c>
      <c r="G103" s="16">
        <v>-212</v>
      </c>
      <c r="H103" s="17">
        <v>0</v>
      </c>
      <c r="I103" s="16">
        <v>0</v>
      </c>
      <c r="J103" s="16">
        <v>0</v>
      </c>
      <c r="K103" s="16">
        <v>0</v>
      </c>
      <c r="L103" s="16">
        <v>0</v>
      </c>
      <c r="M103" s="16">
        <v>0</v>
      </c>
      <c r="N103" s="16">
        <v>0</v>
      </c>
      <c r="O103" s="16">
        <v>0</v>
      </c>
      <c r="P103" s="16">
        <v>0</v>
      </c>
      <c r="Q103" s="16">
        <v>0</v>
      </c>
      <c r="R103" s="16">
        <v>0</v>
      </c>
      <c r="S103" s="16">
        <v>0</v>
      </c>
      <c r="T103" s="14">
        <f t="shared" si="31"/>
        <v>949</v>
      </c>
      <c r="U103" s="14">
        <f>'[1]L02'!C635</f>
        <v>949</v>
      </c>
      <c r="V103" s="14">
        <f t="shared" si="32"/>
        <v>0</v>
      </c>
      <c r="W103" s="16">
        <v>0</v>
      </c>
    </row>
    <row r="104" s="1" customFormat="1" ht="16.95" customHeight="1" spans="1:23">
      <c r="A104" s="12">
        <v>20816</v>
      </c>
      <c r="B104" s="12" t="s">
        <v>1131</v>
      </c>
      <c r="C104" s="16">
        <v>0</v>
      </c>
      <c r="D104" s="14">
        <f t="shared" si="30"/>
        <v>0</v>
      </c>
      <c r="E104" s="16">
        <v>0</v>
      </c>
      <c r="F104" s="16">
        <v>0</v>
      </c>
      <c r="G104" s="16">
        <v>0</v>
      </c>
      <c r="H104" s="17">
        <v>0</v>
      </c>
      <c r="I104" s="16">
        <v>0</v>
      </c>
      <c r="J104" s="16">
        <v>0</v>
      </c>
      <c r="K104" s="16">
        <v>0</v>
      </c>
      <c r="L104" s="16">
        <v>0</v>
      </c>
      <c r="M104" s="16">
        <v>0</v>
      </c>
      <c r="N104" s="16">
        <v>0</v>
      </c>
      <c r="O104" s="16">
        <v>0</v>
      </c>
      <c r="P104" s="16">
        <v>0</v>
      </c>
      <c r="Q104" s="16">
        <v>0</v>
      </c>
      <c r="R104" s="16">
        <v>0</v>
      </c>
      <c r="S104" s="16">
        <v>0</v>
      </c>
      <c r="T104" s="14">
        <f t="shared" si="31"/>
        <v>0</v>
      </c>
      <c r="U104" s="14">
        <f>'[1]L02'!C644</f>
        <v>0</v>
      </c>
      <c r="V104" s="14">
        <f t="shared" si="32"/>
        <v>0</v>
      </c>
      <c r="W104" s="16">
        <v>0</v>
      </c>
    </row>
    <row r="105" s="1" customFormat="1" ht="16.95" customHeight="1" spans="1:23">
      <c r="A105" s="12">
        <v>20819</v>
      </c>
      <c r="B105" s="12" t="s">
        <v>1133</v>
      </c>
      <c r="C105" s="16">
        <v>4709</v>
      </c>
      <c r="D105" s="14">
        <f t="shared" si="30"/>
        <v>-1892</v>
      </c>
      <c r="E105" s="16">
        <v>-473</v>
      </c>
      <c r="F105" s="16">
        <v>0</v>
      </c>
      <c r="G105" s="16">
        <v>-462</v>
      </c>
      <c r="H105" s="17">
        <v>0</v>
      </c>
      <c r="I105" s="16">
        <v>0</v>
      </c>
      <c r="J105" s="16">
        <v>0</v>
      </c>
      <c r="K105" s="16">
        <v>0</v>
      </c>
      <c r="L105" s="16">
        <v>0</v>
      </c>
      <c r="M105" s="16">
        <v>-957</v>
      </c>
      <c r="N105" s="16">
        <v>0</v>
      </c>
      <c r="O105" s="16">
        <v>0</v>
      </c>
      <c r="P105" s="16">
        <v>0</v>
      </c>
      <c r="Q105" s="16">
        <v>0</v>
      </c>
      <c r="R105" s="16">
        <v>0</v>
      </c>
      <c r="S105" s="16">
        <v>0</v>
      </c>
      <c r="T105" s="14">
        <f t="shared" si="31"/>
        <v>2817</v>
      </c>
      <c r="U105" s="14">
        <f>'[1]L02'!C649</f>
        <v>2817</v>
      </c>
      <c r="V105" s="14">
        <f t="shared" si="32"/>
        <v>0</v>
      </c>
      <c r="W105" s="16">
        <v>0</v>
      </c>
    </row>
    <row r="106" s="1" customFormat="1" ht="16.95" customHeight="1" spans="1:23">
      <c r="A106" s="12">
        <v>20820</v>
      </c>
      <c r="B106" s="12" t="s">
        <v>1136</v>
      </c>
      <c r="C106" s="16">
        <v>462</v>
      </c>
      <c r="D106" s="14">
        <f t="shared" si="30"/>
        <v>957</v>
      </c>
      <c r="E106" s="16">
        <v>0</v>
      </c>
      <c r="F106" s="16">
        <v>1294</v>
      </c>
      <c r="G106" s="16">
        <v>-337</v>
      </c>
      <c r="H106" s="17">
        <v>0</v>
      </c>
      <c r="I106" s="16">
        <v>0</v>
      </c>
      <c r="J106" s="16">
        <v>0</v>
      </c>
      <c r="K106" s="16">
        <v>0</v>
      </c>
      <c r="L106" s="16">
        <v>0</v>
      </c>
      <c r="M106" s="16">
        <v>0</v>
      </c>
      <c r="N106" s="16">
        <v>0</v>
      </c>
      <c r="O106" s="16">
        <v>0</v>
      </c>
      <c r="P106" s="16">
        <v>0</v>
      </c>
      <c r="Q106" s="16">
        <v>0</v>
      </c>
      <c r="R106" s="16">
        <v>0</v>
      </c>
      <c r="S106" s="16">
        <v>0</v>
      </c>
      <c r="T106" s="14">
        <f t="shared" si="31"/>
        <v>1419</v>
      </c>
      <c r="U106" s="14">
        <f>'[1]L02'!C652</f>
        <v>1419</v>
      </c>
      <c r="V106" s="14">
        <f t="shared" si="32"/>
        <v>0</v>
      </c>
      <c r="W106" s="16">
        <v>0</v>
      </c>
    </row>
    <row r="107" s="1" customFormat="1" ht="16.95" customHeight="1" spans="1:23">
      <c r="A107" s="12">
        <v>20821</v>
      </c>
      <c r="B107" s="12" t="s">
        <v>1139</v>
      </c>
      <c r="C107" s="16">
        <v>1499</v>
      </c>
      <c r="D107" s="14">
        <f t="shared" si="30"/>
        <v>1211</v>
      </c>
      <c r="E107" s="16">
        <v>0</v>
      </c>
      <c r="F107" s="16">
        <v>1211</v>
      </c>
      <c r="G107" s="16">
        <v>0</v>
      </c>
      <c r="H107" s="17">
        <v>0</v>
      </c>
      <c r="I107" s="16">
        <v>0</v>
      </c>
      <c r="J107" s="16">
        <v>0</v>
      </c>
      <c r="K107" s="16">
        <v>0</v>
      </c>
      <c r="L107" s="16">
        <v>0</v>
      </c>
      <c r="M107" s="16">
        <v>0</v>
      </c>
      <c r="N107" s="16">
        <v>0</v>
      </c>
      <c r="O107" s="16">
        <v>0</v>
      </c>
      <c r="P107" s="16">
        <v>0</v>
      </c>
      <c r="Q107" s="16">
        <v>0</v>
      </c>
      <c r="R107" s="16">
        <v>0</v>
      </c>
      <c r="S107" s="16">
        <v>0</v>
      </c>
      <c r="T107" s="14">
        <f t="shared" si="31"/>
        <v>2710</v>
      </c>
      <c r="U107" s="14">
        <f>'[1]L02'!C655</f>
        <v>2710</v>
      </c>
      <c r="V107" s="14">
        <f t="shared" si="32"/>
        <v>0</v>
      </c>
      <c r="W107" s="16">
        <v>0</v>
      </c>
    </row>
    <row r="108" s="1" customFormat="1" ht="16.95" customHeight="1" spans="1:23">
      <c r="A108" s="12">
        <v>20824</v>
      </c>
      <c r="B108" s="12" t="s">
        <v>1142</v>
      </c>
      <c r="C108" s="16">
        <v>0</v>
      </c>
      <c r="D108" s="14">
        <f t="shared" si="30"/>
        <v>0</v>
      </c>
      <c r="E108" s="16">
        <v>0</v>
      </c>
      <c r="F108" s="16">
        <v>0</v>
      </c>
      <c r="G108" s="16">
        <v>0</v>
      </c>
      <c r="H108" s="17">
        <v>0</v>
      </c>
      <c r="I108" s="16">
        <v>0</v>
      </c>
      <c r="J108" s="16">
        <v>0</v>
      </c>
      <c r="K108" s="16">
        <v>0</v>
      </c>
      <c r="L108" s="16">
        <v>0</v>
      </c>
      <c r="M108" s="16">
        <v>0</v>
      </c>
      <c r="N108" s="16">
        <v>0</v>
      </c>
      <c r="O108" s="16">
        <v>0</v>
      </c>
      <c r="P108" s="16">
        <v>0</v>
      </c>
      <c r="Q108" s="16">
        <v>0</v>
      </c>
      <c r="R108" s="16">
        <v>0</v>
      </c>
      <c r="S108" s="16">
        <v>0</v>
      </c>
      <c r="T108" s="14">
        <f t="shared" si="31"/>
        <v>0</v>
      </c>
      <c r="U108" s="14">
        <f>'[1]L02'!C658</f>
        <v>0</v>
      </c>
      <c r="V108" s="14">
        <f t="shared" si="32"/>
        <v>0</v>
      </c>
      <c r="W108" s="16">
        <v>0</v>
      </c>
    </row>
    <row r="109" s="1" customFormat="1" ht="16.95" customHeight="1" spans="1:23">
      <c r="A109" s="12">
        <v>20825</v>
      </c>
      <c r="B109" s="12" t="s">
        <v>1145</v>
      </c>
      <c r="C109" s="16">
        <v>0</v>
      </c>
      <c r="D109" s="14">
        <f t="shared" si="30"/>
        <v>0</v>
      </c>
      <c r="E109" s="16">
        <v>0</v>
      </c>
      <c r="F109" s="16">
        <v>0</v>
      </c>
      <c r="G109" s="16">
        <v>0</v>
      </c>
      <c r="H109" s="17">
        <v>0</v>
      </c>
      <c r="I109" s="16">
        <v>0</v>
      </c>
      <c r="J109" s="16">
        <v>0</v>
      </c>
      <c r="K109" s="16">
        <v>0</v>
      </c>
      <c r="L109" s="16">
        <v>0</v>
      </c>
      <c r="M109" s="16">
        <v>0</v>
      </c>
      <c r="N109" s="16">
        <v>0</v>
      </c>
      <c r="O109" s="16">
        <v>0</v>
      </c>
      <c r="P109" s="16">
        <v>0</v>
      </c>
      <c r="Q109" s="16">
        <v>0</v>
      </c>
      <c r="R109" s="16">
        <v>0</v>
      </c>
      <c r="S109" s="16">
        <v>0</v>
      </c>
      <c r="T109" s="14">
        <f t="shared" si="31"/>
        <v>0</v>
      </c>
      <c r="U109" s="14">
        <f>'[1]L02'!C661</f>
        <v>0</v>
      </c>
      <c r="V109" s="14">
        <f t="shared" si="32"/>
        <v>0</v>
      </c>
      <c r="W109" s="16">
        <v>0</v>
      </c>
    </row>
    <row r="110" s="1" customFormat="1" ht="16.95" customHeight="1" spans="1:23">
      <c r="A110" s="12">
        <v>20826</v>
      </c>
      <c r="B110" s="12" t="s">
        <v>1148</v>
      </c>
      <c r="C110" s="16">
        <v>22251</v>
      </c>
      <c r="D110" s="14">
        <f t="shared" si="30"/>
        <v>1674</v>
      </c>
      <c r="E110" s="16">
        <v>0</v>
      </c>
      <c r="F110" s="16">
        <v>2197</v>
      </c>
      <c r="G110" s="16">
        <v>-523</v>
      </c>
      <c r="H110" s="17">
        <v>0</v>
      </c>
      <c r="I110" s="16">
        <v>0</v>
      </c>
      <c r="J110" s="16">
        <v>0</v>
      </c>
      <c r="K110" s="16">
        <v>0</v>
      </c>
      <c r="L110" s="16">
        <v>0</v>
      </c>
      <c r="M110" s="16">
        <v>0</v>
      </c>
      <c r="N110" s="16">
        <v>0</v>
      </c>
      <c r="O110" s="16">
        <v>0</v>
      </c>
      <c r="P110" s="16">
        <v>0</v>
      </c>
      <c r="Q110" s="16">
        <v>0</v>
      </c>
      <c r="R110" s="16">
        <v>0</v>
      </c>
      <c r="S110" s="16">
        <v>0</v>
      </c>
      <c r="T110" s="14">
        <f t="shared" si="31"/>
        <v>23925</v>
      </c>
      <c r="U110" s="14">
        <f>'[1]L02'!C664</f>
        <v>23925</v>
      </c>
      <c r="V110" s="14">
        <f t="shared" si="32"/>
        <v>0</v>
      </c>
      <c r="W110" s="16">
        <v>0</v>
      </c>
    </row>
    <row r="111" s="1" customFormat="1" ht="16.95" customHeight="1" spans="1:23">
      <c r="A111" s="12">
        <v>20827</v>
      </c>
      <c r="B111" s="12" t="s">
        <v>1152</v>
      </c>
      <c r="C111" s="16">
        <v>523</v>
      </c>
      <c r="D111" s="14">
        <f t="shared" si="30"/>
        <v>-523</v>
      </c>
      <c r="E111" s="16">
        <v>0</v>
      </c>
      <c r="F111" s="16">
        <v>0</v>
      </c>
      <c r="G111" s="16">
        <v>0</v>
      </c>
      <c r="H111" s="17">
        <v>0</v>
      </c>
      <c r="I111" s="16">
        <v>0</v>
      </c>
      <c r="J111" s="16">
        <v>0</v>
      </c>
      <c r="K111" s="16">
        <v>0</v>
      </c>
      <c r="L111" s="16">
        <v>0</v>
      </c>
      <c r="M111" s="16">
        <v>-523</v>
      </c>
      <c r="N111" s="16">
        <v>0</v>
      </c>
      <c r="O111" s="16">
        <v>0</v>
      </c>
      <c r="P111" s="16">
        <v>0</v>
      </c>
      <c r="Q111" s="16">
        <v>0</v>
      </c>
      <c r="R111" s="16">
        <v>0</v>
      </c>
      <c r="S111" s="16">
        <v>0</v>
      </c>
      <c r="T111" s="14">
        <f t="shared" si="31"/>
        <v>0</v>
      </c>
      <c r="U111" s="14">
        <f>'[1]L02'!C668</f>
        <v>0</v>
      </c>
      <c r="V111" s="14">
        <f t="shared" si="32"/>
        <v>0</v>
      </c>
      <c r="W111" s="16">
        <v>0</v>
      </c>
    </row>
    <row r="112" s="1" customFormat="1" ht="16.95" customHeight="1" spans="1:23">
      <c r="A112" s="12">
        <v>20828</v>
      </c>
      <c r="B112" s="12" t="s">
        <v>1157</v>
      </c>
      <c r="C112" s="16">
        <v>0</v>
      </c>
      <c r="D112" s="14">
        <f t="shared" si="30"/>
        <v>312</v>
      </c>
      <c r="E112" s="16">
        <v>0</v>
      </c>
      <c r="F112" s="16">
        <v>0</v>
      </c>
      <c r="G112" s="16">
        <v>0</v>
      </c>
      <c r="H112" s="16">
        <v>0</v>
      </c>
      <c r="I112" s="16">
        <v>0</v>
      </c>
      <c r="J112" s="16">
        <v>0</v>
      </c>
      <c r="K112" s="16">
        <v>0</v>
      </c>
      <c r="L112" s="16">
        <v>0</v>
      </c>
      <c r="M112" s="16">
        <v>312</v>
      </c>
      <c r="N112" s="16">
        <v>0</v>
      </c>
      <c r="O112" s="16">
        <v>0</v>
      </c>
      <c r="P112" s="16">
        <v>0</v>
      </c>
      <c r="Q112" s="16">
        <v>0</v>
      </c>
      <c r="R112" s="16">
        <v>0</v>
      </c>
      <c r="S112" s="16">
        <v>0</v>
      </c>
      <c r="T112" s="14">
        <f t="shared" si="31"/>
        <v>312</v>
      </c>
      <c r="U112" s="14">
        <f>'[1]L02'!C673</f>
        <v>312</v>
      </c>
      <c r="V112" s="14">
        <f t="shared" si="32"/>
        <v>0</v>
      </c>
      <c r="W112" s="16">
        <v>0</v>
      </c>
    </row>
    <row r="113" s="1" customFormat="1" ht="16.95" customHeight="1" spans="1:23">
      <c r="A113" s="12">
        <v>20899</v>
      </c>
      <c r="B113" s="12" t="s">
        <v>2033</v>
      </c>
      <c r="C113" s="16">
        <v>711</v>
      </c>
      <c r="D113" s="14">
        <f t="shared" si="30"/>
        <v>-31</v>
      </c>
      <c r="E113" s="16">
        <v>0</v>
      </c>
      <c r="F113" s="16">
        <v>0</v>
      </c>
      <c r="G113" s="16">
        <v>-711</v>
      </c>
      <c r="H113" s="17">
        <v>0</v>
      </c>
      <c r="I113" s="16">
        <v>0</v>
      </c>
      <c r="J113" s="16">
        <v>0</v>
      </c>
      <c r="K113" s="16">
        <v>0</v>
      </c>
      <c r="L113" s="16">
        <v>0</v>
      </c>
      <c r="M113" s="16">
        <v>680</v>
      </c>
      <c r="N113" s="16">
        <v>0</v>
      </c>
      <c r="O113" s="16">
        <v>0</v>
      </c>
      <c r="P113" s="16">
        <v>0</v>
      </c>
      <c r="Q113" s="16">
        <v>0</v>
      </c>
      <c r="R113" s="16">
        <v>0</v>
      </c>
      <c r="S113" s="16">
        <v>0</v>
      </c>
      <c r="T113" s="14">
        <f t="shared" si="31"/>
        <v>680</v>
      </c>
      <c r="U113" s="14">
        <f>'[1]L02'!C681</f>
        <v>680</v>
      </c>
      <c r="V113" s="14">
        <f t="shared" si="32"/>
        <v>0</v>
      </c>
      <c r="W113" s="16">
        <v>0</v>
      </c>
    </row>
    <row r="114" s="1" customFormat="1" ht="16.95" customHeight="1" spans="1:23">
      <c r="A114" s="12">
        <v>210</v>
      </c>
      <c r="B114" s="15" t="s">
        <v>1163</v>
      </c>
      <c r="C114" s="14">
        <f t="shared" ref="C114:W114" si="33">SUM(C115:C127)</f>
        <v>34500</v>
      </c>
      <c r="D114" s="14">
        <f t="shared" si="33"/>
        <v>5614</v>
      </c>
      <c r="E114" s="14">
        <f t="shared" si="33"/>
        <v>0</v>
      </c>
      <c r="F114" s="14">
        <f t="shared" si="33"/>
        <v>13020</v>
      </c>
      <c r="G114" s="14">
        <f t="shared" si="33"/>
        <v>-6321</v>
      </c>
      <c r="H114" s="14">
        <f t="shared" si="33"/>
        <v>0</v>
      </c>
      <c r="I114" s="14">
        <f t="shared" si="33"/>
        <v>-740</v>
      </c>
      <c r="J114" s="14">
        <f t="shared" si="33"/>
        <v>0</v>
      </c>
      <c r="K114" s="14">
        <f t="shared" si="33"/>
        <v>0</v>
      </c>
      <c r="L114" s="14">
        <f t="shared" si="33"/>
        <v>0</v>
      </c>
      <c r="M114" s="14">
        <f t="shared" si="33"/>
        <v>-345</v>
      </c>
      <c r="N114" s="14">
        <f t="shared" si="33"/>
        <v>0</v>
      </c>
      <c r="O114" s="14">
        <f t="shared" si="33"/>
        <v>0</v>
      </c>
      <c r="P114" s="14">
        <f t="shared" si="33"/>
        <v>0</v>
      </c>
      <c r="Q114" s="14">
        <f t="shared" si="33"/>
        <v>0</v>
      </c>
      <c r="R114" s="14">
        <f t="shared" si="33"/>
        <v>0</v>
      </c>
      <c r="S114" s="14">
        <f t="shared" si="33"/>
        <v>0</v>
      </c>
      <c r="T114" s="14">
        <f t="shared" si="33"/>
        <v>40114</v>
      </c>
      <c r="U114" s="14">
        <f t="shared" si="33"/>
        <v>40114</v>
      </c>
      <c r="V114" s="14">
        <f t="shared" si="33"/>
        <v>0</v>
      </c>
      <c r="W114" s="14">
        <f t="shared" si="33"/>
        <v>0</v>
      </c>
    </row>
    <row r="115" s="1" customFormat="1" ht="16.95" customHeight="1" spans="1:23">
      <c r="A115" s="12">
        <v>21001</v>
      </c>
      <c r="B115" s="12" t="s">
        <v>1164</v>
      </c>
      <c r="C115" s="16">
        <v>1614</v>
      </c>
      <c r="D115" s="14">
        <f t="shared" ref="D115:D127" si="34">SUM(E115:S115)</f>
        <v>1359</v>
      </c>
      <c r="E115" s="16">
        <v>0</v>
      </c>
      <c r="F115" s="16">
        <v>1359</v>
      </c>
      <c r="G115" s="16">
        <v>-565</v>
      </c>
      <c r="H115" s="17">
        <v>0</v>
      </c>
      <c r="I115" s="16">
        <v>0</v>
      </c>
      <c r="J115" s="16">
        <v>0</v>
      </c>
      <c r="K115" s="16">
        <v>0</v>
      </c>
      <c r="L115" s="16">
        <v>0</v>
      </c>
      <c r="M115" s="16">
        <v>565</v>
      </c>
      <c r="N115" s="16">
        <v>0</v>
      </c>
      <c r="O115" s="16">
        <v>0</v>
      </c>
      <c r="P115" s="16">
        <v>0</v>
      </c>
      <c r="Q115" s="16">
        <v>0</v>
      </c>
      <c r="R115" s="16">
        <v>0</v>
      </c>
      <c r="S115" s="16">
        <v>0</v>
      </c>
      <c r="T115" s="14">
        <f t="shared" ref="T115:T127" si="35">C115+D115</f>
        <v>2973</v>
      </c>
      <c r="U115" s="14">
        <f>'[1]L02'!C684</f>
        <v>2973</v>
      </c>
      <c r="V115" s="14">
        <f t="shared" ref="V115:V127" si="36">T115-U115</f>
        <v>0</v>
      </c>
      <c r="W115" s="16">
        <v>0</v>
      </c>
    </row>
    <row r="116" s="1" customFormat="1" ht="16.95" customHeight="1" spans="1:23">
      <c r="A116" s="12">
        <v>21002</v>
      </c>
      <c r="B116" s="12" t="s">
        <v>1166</v>
      </c>
      <c r="C116" s="16">
        <v>2772</v>
      </c>
      <c r="D116" s="14">
        <f t="shared" si="34"/>
        <v>-349</v>
      </c>
      <c r="E116" s="16">
        <v>0</v>
      </c>
      <c r="F116" s="16">
        <v>1506</v>
      </c>
      <c r="G116" s="16">
        <v>-1855</v>
      </c>
      <c r="H116" s="17">
        <v>0</v>
      </c>
      <c r="I116" s="16">
        <v>0</v>
      </c>
      <c r="J116" s="16">
        <v>0</v>
      </c>
      <c r="K116" s="16">
        <v>0</v>
      </c>
      <c r="L116" s="16">
        <v>0</v>
      </c>
      <c r="M116" s="16">
        <v>0</v>
      </c>
      <c r="N116" s="16">
        <v>0</v>
      </c>
      <c r="O116" s="16">
        <v>0</v>
      </c>
      <c r="P116" s="16">
        <v>0</v>
      </c>
      <c r="Q116" s="16">
        <v>0</v>
      </c>
      <c r="R116" s="16">
        <v>0</v>
      </c>
      <c r="S116" s="16">
        <v>0</v>
      </c>
      <c r="T116" s="14">
        <f t="shared" si="35"/>
        <v>2423</v>
      </c>
      <c r="U116" s="14">
        <f>'[1]L02'!C689</f>
        <v>2423</v>
      </c>
      <c r="V116" s="14">
        <f t="shared" si="36"/>
        <v>0</v>
      </c>
      <c r="W116" s="16">
        <v>0</v>
      </c>
    </row>
    <row r="117" s="1" customFormat="1" ht="16.95" customHeight="1" spans="1:23">
      <c r="A117" s="12">
        <v>21003</v>
      </c>
      <c r="B117" s="12" t="s">
        <v>1179</v>
      </c>
      <c r="C117" s="16">
        <v>6358</v>
      </c>
      <c r="D117" s="14">
        <f t="shared" si="34"/>
        <v>-2275</v>
      </c>
      <c r="E117" s="16">
        <v>0</v>
      </c>
      <c r="F117" s="16">
        <v>0</v>
      </c>
      <c r="G117" s="16">
        <v>-2190</v>
      </c>
      <c r="H117" s="17">
        <v>0</v>
      </c>
      <c r="I117" s="16">
        <v>0</v>
      </c>
      <c r="J117" s="16">
        <v>0</v>
      </c>
      <c r="K117" s="16">
        <v>0</v>
      </c>
      <c r="L117" s="16">
        <v>0</v>
      </c>
      <c r="M117" s="16">
        <v>-85</v>
      </c>
      <c r="N117" s="16">
        <v>0</v>
      </c>
      <c r="O117" s="16">
        <v>0</v>
      </c>
      <c r="P117" s="16">
        <v>0</v>
      </c>
      <c r="Q117" s="16">
        <v>0</v>
      </c>
      <c r="R117" s="16">
        <v>0</v>
      </c>
      <c r="S117" s="16">
        <v>0</v>
      </c>
      <c r="T117" s="14">
        <f t="shared" si="35"/>
        <v>4083</v>
      </c>
      <c r="U117" s="14">
        <f>'[1]L02'!C702</f>
        <v>4083</v>
      </c>
      <c r="V117" s="14">
        <f t="shared" si="36"/>
        <v>0</v>
      </c>
      <c r="W117" s="16">
        <v>0</v>
      </c>
    </row>
    <row r="118" s="1" customFormat="1" ht="17.25" customHeight="1" spans="1:23">
      <c r="A118" s="12">
        <v>21004</v>
      </c>
      <c r="B118" s="12" t="s">
        <v>1183</v>
      </c>
      <c r="C118" s="16">
        <v>4850</v>
      </c>
      <c r="D118" s="14">
        <f t="shared" si="34"/>
        <v>746</v>
      </c>
      <c r="E118" s="16">
        <v>0</v>
      </c>
      <c r="F118" s="16">
        <v>2017</v>
      </c>
      <c r="G118" s="16">
        <v>-1271</v>
      </c>
      <c r="H118" s="17">
        <v>0</v>
      </c>
      <c r="I118" s="16">
        <v>0</v>
      </c>
      <c r="J118" s="16">
        <v>0</v>
      </c>
      <c r="K118" s="16">
        <v>0</v>
      </c>
      <c r="L118" s="16">
        <v>0</v>
      </c>
      <c r="M118" s="16">
        <v>0</v>
      </c>
      <c r="N118" s="16">
        <v>0</v>
      </c>
      <c r="O118" s="16">
        <v>0</v>
      </c>
      <c r="P118" s="16">
        <v>0</v>
      </c>
      <c r="Q118" s="16">
        <v>0</v>
      </c>
      <c r="R118" s="16">
        <v>0</v>
      </c>
      <c r="S118" s="16">
        <v>0</v>
      </c>
      <c r="T118" s="14">
        <f t="shared" si="35"/>
        <v>5596</v>
      </c>
      <c r="U118" s="14">
        <f>'[1]L02'!C706</f>
        <v>5596</v>
      </c>
      <c r="V118" s="14">
        <f t="shared" si="36"/>
        <v>0</v>
      </c>
      <c r="W118" s="16">
        <v>0</v>
      </c>
    </row>
    <row r="119" s="1" customFormat="1" ht="16.95" customHeight="1" spans="1:23">
      <c r="A119" s="12">
        <v>21006</v>
      </c>
      <c r="B119" s="12" t="s">
        <v>1195</v>
      </c>
      <c r="C119" s="16">
        <v>100</v>
      </c>
      <c r="D119" s="14">
        <f t="shared" si="34"/>
        <v>-100</v>
      </c>
      <c r="E119" s="16">
        <v>0</v>
      </c>
      <c r="F119" s="16">
        <v>0</v>
      </c>
      <c r="G119" s="16">
        <v>0</v>
      </c>
      <c r="H119" s="17">
        <v>0</v>
      </c>
      <c r="I119" s="16">
        <v>0</v>
      </c>
      <c r="J119" s="16">
        <v>0</v>
      </c>
      <c r="K119" s="16">
        <v>0</v>
      </c>
      <c r="L119" s="16">
        <v>0</v>
      </c>
      <c r="M119" s="16">
        <v>-100</v>
      </c>
      <c r="N119" s="16">
        <v>0</v>
      </c>
      <c r="O119" s="16">
        <v>0</v>
      </c>
      <c r="P119" s="16">
        <v>0</v>
      </c>
      <c r="Q119" s="16">
        <v>0</v>
      </c>
      <c r="R119" s="16">
        <v>0</v>
      </c>
      <c r="S119" s="16">
        <v>0</v>
      </c>
      <c r="T119" s="14">
        <f t="shared" si="35"/>
        <v>0</v>
      </c>
      <c r="U119" s="14">
        <f>'[1]L02'!C718</f>
        <v>0</v>
      </c>
      <c r="V119" s="14">
        <f t="shared" si="36"/>
        <v>0</v>
      </c>
      <c r="W119" s="16">
        <v>0</v>
      </c>
    </row>
    <row r="120" s="1" customFormat="1" ht="16.95" customHeight="1" spans="1:23">
      <c r="A120" s="12">
        <v>21007</v>
      </c>
      <c r="B120" s="12" t="s">
        <v>1198</v>
      </c>
      <c r="C120" s="16">
        <v>304</v>
      </c>
      <c r="D120" s="14">
        <f t="shared" si="34"/>
        <v>1062</v>
      </c>
      <c r="E120" s="16">
        <v>0</v>
      </c>
      <c r="F120" s="16">
        <v>1062</v>
      </c>
      <c r="G120" s="16">
        <v>0</v>
      </c>
      <c r="H120" s="17">
        <v>0</v>
      </c>
      <c r="I120" s="16">
        <v>0</v>
      </c>
      <c r="J120" s="16">
        <v>0</v>
      </c>
      <c r="K120" s="16">
        <v>0</v>
      </c>
      <c r="L120" s="16">
        <v>0</v>
      </c>
      <c r="M120" s="16">
        <v>0</v>
      </c>
      <c r="N120" s="16">
        <v>0</v>
      </c>
      <c r="O120" s="16">
        <v>0</v>
      </c>
      <c r="P120" s="16">
        <v>0</v>
      </c>
      <c r="Q120" s="16">
        <v>0</v>
      </c>
      <c r="R120" s="16">
        <v>0</v>
      </c>
      <c r="S120" s="16">
        <v>0</v>
      </c>
      <c r="T120" s="14">
        <f t="shared" si="35"/>
        <v>1366</v>
      </c>
      <c r="U120" s="14">
        <f>'[1]L02'!C721</f>
        <v>1366</v>
      </c>
      <c r="V120" s="14">
        <f t="shared" si="36"/>
        <v>0</v>
      </c>
      <c r="W120" s="16">
        <v>0</v>
      </c>
    </row>
    <row r="121" s="1" customFormat="1" ht="16.95" customHeight="1" spans="1:23">
      <c r="A121" s="12">
        <v>21011</v>
      </c>
      <c r="B121" s="12" t="s">
        <v>1202</v>
      </c>
      <c r="C121" s="16">
        <v>2763</v>
      </c>
      <c r="D121" s="14">
        <f t="shared" si="34"/>
        <v>394</v>
      </c>
      <c r="E121" s="16">
        <v>0</v>
      </c>
      <c r="F121" s="16">
        <v>675</v>
      </c>
      <c r="G121" s="16">
        <v>-281</v>
      </c>
      <c r="H121" s="17">
        <v>0</v>
      </c>
      <c r="I121" s="16">
        <v>0</v>
      </c>
      <c r="J121" s="16">
        <v>0</v>
      </c>
      <c r="K121" s="16">
        <v>0</v>
      </c>
      <c r="L121" s="16">
        <v>0</v>
      </c>
      <c r="M121" s="16">
        <v>0</v>
      </c>
      <c r="N121" s="16">
        <v>0</v>
      </c>
      <c r="O121" s="16">
        <v>0</v>
      </c>
      <c r="P121" s="16">
        <v>0</v>
      </c>
      <c r="Q121" s="16">
        <v>0</v>
      </c>
      <c r="R121" s="16">
        <v>0</v>
      </c>
      <c r="S121" s="16">
        <v>0</v>
      </c>
      <c r="T121" s="14">
        <f t="shared" si="35"/>
        <v>3157</v>
      </c>
      <c r="U121" s="14">
        <f>'[1]L02'!C725</f>
        <v>3157</v>
      </c>
      <c r="V121" s="14">
        <f t="shared" si="36"/>
        <v>0</v>
      </c>
      <c r="W121" s="16">
        <v>0</v>
      </c>
    </row>
    <row r="122" s="1" customFormat="1" ht="16.95" customHeight="1" spans="1:23">
      <c r="A122" s="12">
        <v>21012</v>
      </c>
      <c r="B122" s="12" t="s">
        <v>1207</v>
      </c>
      <c r="C122" s="16">
        <v>13007</v>
      </c>
      <c r="D122" s="14">
        <f t="shared" si="34"/>
        <v>6300</v>
      </c>
      <c r="E122" s="16">
        <v>0</v>
      </c>
      <c r="F122" s="16">
        <v>6300</v>
      </c>
      <c r="G122" s="16">
        <v>0</v>
      </c>
      <c r="H122" s="17">
        <v>0</v>
      </c>
      <c r="I122" s="16">
        <v>0</v>
      </c>
      <c r="J122" s="16">
        <v>0</v>
      </c>
      <c r="K122" s="16">
        <v>0</v>
      </c>
      <c r="L122" s="16">
        <v>0</v>
      </c>
      <c r="M122" s="16">
        <v>0</v>
      </c>
      <c r="N122" s="16">
        <v>0</v>
      </c>
      <c r="O122" s="16">
        <v>0</v>
      </c>
      <c r="P122" s="16">
        <v>0</v>
      </c>
      <c r="Q122" s="16">
        <v>0</v>
      </c>
      <c r="R122" s="16">
        <v>0</v>
      </c>
      <c r="S122" s="16">
        <v>0</v>
      </c>
      <c r="T122" s="14">
        <f t="shared" si="35"/>
        <v>19307</v>
      </c>
      <c r="U122" s="14">
        <f>'[1]L02'!C730</f>
        <v>19307</v>
      </c>
      <c r="V122" s="14">
        <f t="shared" si="36"/>
        <v>0</v>
      </c>
      <c r="W122" s="16">
        <v>0</v>
      </c>
    </row>
    <row r="123" s="1" customFormat="1" ht="16.95" customHeight="1" spans="1:23">
      <c r="A123" s="12">
        <v>21013</v>
      </c>
      <c r="B123" s="12" t="s">
        <v>1211</v>
      </c>
      <c r="C123" s="16">
        <v>1165</v>
      </c>
      <c r="D123" s="14">
        <f t="shared" si="34"/>
        <v>-208</v>
      </c>
      <c r="E123" s="16">
        <v>0</v>
      </c>
      <c r="F123" s="16">
        <v>0</v>
      </c>
      <c r="G123" s="16">
        <v>0</v>
      </c>
      <c r="H123" s="17">
        <v>0</v>
      </c>
      <c r="I123" s="16">
        <v>0</v>
      </c>
      <c r="J123" s="16">
        <v>0</v>
      </c>
      <c r="K123" s="16">
        <v>0</v>
      </c>
      <c r="L123" s="16">
        <v>0</v>
      </c>
      <c r="M123" s="16">
        <v>-208</v>
      </c>
      <c r="N123" s="16">
        <v>0</v>
      </c>
      <c r="O123" s="16">
        <v>0</v>
      </c>
      <c r="P123" s="16">
        <v>0</v>
      </c>
      <c r="Q123" s="16">
        <v>0</v>
      </c>
      <c r="R123" s="16">
        <v>0</v>
      </c>
      <c r="S123" s="16">
        <v>0</v>
      </c>
      <c r="T123" s="14">
        <f t="shared" si="35"/>
        <v>957</v>
      </c>
      <c r="U123" s="14">
        <f>'[1]L02'!C734</f>
        <v>957</v>
      </c>
      <c r="V123" s="14">
        <f t="shared" si="36"/>
        <v>0</v>
      </c>
      <c r="W123" s="16">
        <v>0</v>
      </c>
    </row>
    <row r="124" s="1" customFormat="1" ht="16.95" customHeight="1" spans="1:23">
      <c r="A124" s="12">
        <v>21014</v>
      </c>
      <c r="B124" s="12" t="s">
        <v>1215</v>
      </c>
      <c r="C124" s="16">
        <v>162</v>
      </c>
      <c r="D124" s="14">
        <f t="shared" si="34"/>
        <v>-81</v>
      </c>
      <c r="E124" s="16">
        <v>0</v>
      </c>
      <c r="F124" s="16">
        <v>81</v>
      </c>
      <c r="G124" s="16">
        <v>-162</v>
      </c>
      <c r="H124" s="17">
        <v>0</v>
      </c>
      <c r="I124" s="16">
        <v>0</v>
      </c>
      <c r="J124" s="16">
        <v>0</v>
      </c>
      <c r="K124" s="16">
        <v>0</v>
      </c>
      <c r="L124" s="16">
        <v>0</v>
      </c>
      <c r="M124" s="16">
        <v>0</v>
      </c>
      <c r="N124" s="16">
        <v>0</v>
      </c>
      <c r="O124" s="16">
        <v>0</v>
      </c>
      <c r="P124" s="16">
        <v>0</v>
      </c>
      <c r="Q124" s="16">
        <v>0</v>
      </c>
      <c r="R124" s="16">
        <v>0</v>
      </c>
      <c r="S124" s="16">
        <v>0</v>
      </c>
      <c r="T124" s="14">
        <f t="shared" si="35"/>
        <v>81</v>
      </c>
      <c r="U124" s="14">
        <f>'[1]L02'!C738</f>
        <v>81</v>
      </c>
      <c r="V124" s="14">
        <f t="shared" si="36"/>
        <v>0</v>
      </c>
      <c r="W124" s="16">
        <v>0</v>
      </c>
    </row>
    <row r="125" s="1" customFormat="1" ht="16.95" customHeight="1" spans="1:23">
      <c r="A125" s="12">
        <v>21015</v>
      </c>
      <c r="B125" s="12" t="s">
        <v>1218</v>
      </c>
      <c r="C125" s="16">
        <v>1320</v>
      </c>
      <c r="D125" s="14">
        <f t="shared" si="34"/>
        <v>-1175</v>
      </c>
      <c r="E125" s="16">
        <v>0</v>
      </c>
      <c r="F125" s="16">
        <v>0</v>
      </c>
      <c r="G125" s="16">
        <v>0</v>
      </c>
      <c r="H125" s="16">
        <v>0</v>
      </c>
      <c r="I125" s="16">
        <v>-740</v>
      </c>
      <c r="J125" s="16">
        <v>0</v>
      </c>
      <c r="K125" s="16">
        <v>0</v>
      </c>
      <c r="L125" s="16">
        <v>0</v>
      </c>
      <c r="M125" s="16">
        <v>-435</v>
      </c>
      <c r="N125" s="16">
        <v>0</v>
      </c>
      <c r="O125" s="16">
        <v>0</v>
      </c>
      <c r="P125" s="16">
        <v>0</v>
      </c>
      <c r="Q125" s="16">
        <v>0</v>
      </c>
      <c r="R125" s="16">
        <v>0</v>
      </c>
      <c r="S125" s="16">
        <v>0</v>
      </c>
      <c r="T125" s="14">
        <f t="shared" si="35"/>
        <v>145</v>
      </c>
      <c r="U125" s="14">
        <f>'[1]L02'!C741</f>
        <v>145</v>
      </c>
      <c r="V125" s="14">
        <f t="shared" si="36"/>
        <v>0</v>
      </c>
      <c r="W125" s="16">
        <v>0</v>
      </c>
    </row>
    <row r="126" s="1" customFormat="1" ht="16.95" customHeight="1" spans="1:23">
      <c r="A126" s="12">
        <v>21016</v>
      </c>
      <c r="B126" s="12" t="s">
        <v>2034</v>
      </c>
      <c r="C126" s="16">
        <v>0</v>
      </c>
      <c r="D126" s="14">
        <f t="shared" si="34"/>
        <v>20</v>
      </c>
      <c r="E126" s="16">
        <v>0</v>
      </c>
      <c r="F126" s="16">
        <v>20</v>
      </c>
      <c r="G126" s="16">
        <v>0</v>
      </c>
      <c r="H126" s="16">
        <v>0</v>
      </c>
      <c r="I126" s="16">
        <v>0</v>
      </c>
      <c r="J126" s="16">
        <v>0</v>
      </c>
      <c r="K126" s="16">
        <v>0</v>
      </c>
      <c r="L126" s="16">
        <v>0</v>
      </c>
      <c r="M126" s="16">
        <v>0</v>
      </c>
      <c r="N126" s="16">
        <v>0</v>
      </c>
      <c r="O126" s="16">
        <v>0</v>
      </c>
      <c r="P126" s="16">
        <v>0</v>
      </c>
      <c r="Q126" s="16">
        <v>0</v>
      </c>
      <c r="R126" s="16">
        <v>0</v>
      </c>
      <c r="S126" s="16">
        <v>0</v>
      </c>
      <c r="T126" s="14">
        <f t="shared" si="35"/>
        <v>20</v>
      </c>
      <c r="U126" s="14">
        <f>'[1]L02'!C750</f>
        <v>20</v>
      </c>
      <c r="V126" s="14">
        <f t="shared" si="36"/>
        <v>0</v>
      </c>
      <c r="W126" s="16">
        <v>0</v>
      </c>
    </row>
    <row r="127" s="1" customFormat="1" ht="16.95" customHeight="1" spans="1:23">
      <c r="A127" s="12">
        <v>21099</v>
      </c>
      <c r="B127" s="12" t="s">
        <v>2035</v>
      </c>
      <c r="C127" s="16">
        <v>85</v>
      </c>
      <c r="D127" s="14">
        <f t="shared" si="34"/>
        <v>-79</v>
      </c>
      <c r="E127" s="16">
        <v>0</v>
      </c>
      <c r="F127" s="16">
        <v>0</v>
      </c>
      <c r="G127" s="16">
        <v>3</v>
      </c>
      <c r="H127" s="17">
        <v>0</v>
      </c>
      <c r="I127" s="16">
        <v>0</v>
      </c>
      <c r="J127" s="16">
        <v>0</v>
      </c>
      <c r="K127" s="16">
        <v>0</v>
      </c>
      <c r="L127" s="16">
        <v>0</v>
      </c>
      <c r="M127" s="16">
        <v>-82</v>
      </c>
      <c r="N127" s="16">
        <v>0</v>
      </c>
      <c r="O127" s="16">
        <v>0</v>
      </c>
      <c r="P127" s="16">
        <v>0</v>
      </c>
      <c r="Q127" s="16">
        <v>0</v>
      </c>
      <c r="R127" s="16">
        <v>0</v>
      </c>
      <c r="S127" s="16">
        <v>0</v>
      </c>
      <c r="T127" s="14">
        <f t="shared" si="35"/>
        <v>6</v>
      </c>
      <c r="U127" s="14">
        <f>'[1]L02'!C752</f>
        <v>6</v>
      </c>
      <c r="V127" s="14">
        <f t="shared" si="36"/>
        <v>0</v>
      </c>
      <c r="W127" s="16">
        <v>0</v>
      </c>
    </row>
    <row r="128" s="1" customFormat="1" ht="16.95" customHeight="1" spans="1:23">
      <c r="A128" s="12">
        <v>211</v>
      </c>
      <c r="B128" s="15" t="s">
        <v>1226</v>
      </c>
      <c r="C128" s="14">
        <f t="shared" ref="C128:W128" si="37">SUM(C129:C143)</f>
        <v>3705</v>
      </c>
      <c r="D128" s="14">
        <f t="shared" si="37"/>
        <v>25511</v>
      </c>
      <c r="E128" s="14">
        <f t="shared" si="37"/>
        <v>0</v>
      </c>
      <c r="F128" s="14">
        <f t="shared" si="37"/>
        <v>66</v>
      </c>
      <c r="G128" s="14">
        <f t="shared" si="37"/>
        <v>20848</v>
      </c>
      <c r="H128" s="14">
        <f t="shared" si="37"/>
        <v>0</v>
      </c>
      <c r="I128" s="14">
        <f t="shared" si="37"/>
        <v>-368</v>
      </c>
      <c r="J128" s="14">
        <f t="shared" si="37"/>
        <v>0</v>
      </c>
      <c r="K128" s="14">
        <f t="shared" si="37"/>
        <v>4851</v>
      </c>
      <c r="L128" s="14">
        <f t="shared" si="37"/>
        <v>0</v>
      </c>
      <c r="M128" s="14">
        <f t="shared" si="37"/>
        <v>114</v>
      </c>
      <c r="N128" s="14">
        <f t="shared" si="37"/>
        <v>0</v>
      </c>
      <c r="O128" s="14">
        <f t="shared" si="37"/>
        <v>0</v>
      </c>
      <c r="P128" s="14">
        <f t="shared" si="37"/>
        <v>0</v>
      </c>
      <c r="Q128" s="14">
        <f t="shared" si="37"/>
        <v>0</v>
      </c>
      <c r="R128" s="14">
        <f t="shared" si="37"/>
        <v>0</v>
      </c>
      <c r="S128" s="14">
        <f t="shared" si="37"/>
        <v>0</v>
      </c>
      <c r="T128" s="14">
        <f t="shared" si="37"/>
        <v>29216</v>
      </c>
      <c r="U128" s="14">
        <f t="shared" si="37"/>
        <v>14749</v>
      </c>
      <c r="V128" s="14">
        <f t="shared" si="37"/>
        <v>14467</v>
      </c>
      <c r="W128" s="14">
        <f t="shared" si="37"/>
        <v>14467</v>
      </c>
    </row>
    <row r="129" s="1" customFormat="1" ht="16.95" customHeight="1" spans="1:23">
      <c r="A129" s="12">
        <v>21101</v>
      </c>
      <c r="B129" s="12" t="s">
        <v>1227</v>
      </c>
      <c r="C129" s="16">
        <v>495</v>
      </c>
      <c r="D129" s="14">
        <f t="shared" ref="D129:D143" si="38">SUM(E129:S129)</f>
        <v>309</v>
      </c>
      <c r="E129" s="16">
        <v>0</v>
      </c>
      <c r="F129" s="16">
        <v>80</v>
      </c>
      <c r="G129" s="16">
        <v>-23</v>
      </c>
      <c r="H129" s="17">
        <v>0</v>
      </c>
      <c r="I129" s="16">
        <v>0</v>
      </c>
      <c r="J129" s="16">
        <v>0</v>
      </c>
      <c r="K129" s="16">
        <v>0</v>
      </c>
      <c r="L129" s="16">
        <v>0</v>
      </c>
      <c r="M129" s="16">
        <v>252</v>
      </c>
      <c r="N129" s="16">
        <v>0</v>
      </c>
      <c r="O129" s="16">
        <v>0</v>
      </c>
      <c r="P129" s="16">
        <v>0</v>
      </c>
      <c r="Q129" s="16">
        <v>0</v>
      </c>
      <c r="R129" s="16">
        <v>0</v>
      </c>
      <c r="S129" s="16">
        <v>0</v>
      </c>
      <c r="T129" s="14">
        <f t="shared" ref="T129:T143" si="39">C129+D129</f>
        <v>804</v>
      </c>
      <c r="U129" s="14">
        <f>'[1]L02'!C755</f>
        <v>804</v>
      </c>
      <c r="V129" s="14">
        <f t="shared" ref="V129:V143" si="40">T129-U129</f>
        <v>0</v>
      </c>
      <c r="W129" s="16">
        <v>0</v>
      </c>
    </row>
    <row r="130" s="1" customFormat="1" ht="16.95" customHeight="1" spans="1:23">
      <c r="A130" s="12">
        <v>21102</v>
      </c>
      <c r="B130" s="12" t="s">
        <v>1234</v>
      </c>
      <c r="C130" s="16">
        <v>0</v>
      </c>
      <c r="D130" s="14">
        <f t="shared" si="38"/>
        <v>0</v>
      </c>
      <c r="E130" s="16">
        <v>0</v>
      </c>
      <c r="F130" s="16">
        <v>0</v>
      </c>
      <c r="G130" s="16">
        <v>0</v>
      </c>
      <c r="H130" s="17">
        <v>0</v>
      </c>
      <c r="I130" s="16">
        <v>0</v>
      </c>
      <c r="J130" s="16">
        <v>0</v>
      </c>
      <c r="K130" s="16">
        <v>0</v>
      </c>
      <c r="L130" s="16">
        <v>0</v>
      </c>
      <c r="M130" s="16">
        <v>0</v>
      </c>
      <c r="N130" s="16">
        <v>0</v>
      </c>
      <c r="O130" s="16">
        <v>0</v>
      </c>
      <c r="P130" s="16">
        <v>0</v>
      </c>
      <c r="Q130" s="16">
        <v>0</v>
      </c>
      <c r="R130" s="16">
        <v>0</v>
      </c>
      <c r="S130" s="16">
        <v>0</v>
      </c>
      <c r="T130" s="14">
        <f t="shared" si="39"/>
        <v>0</v>
      </c>
      <c r="U130" s="14">
        <f>'[1]L02'!C765</f>
        <v>0</v>
      </c>
      <c r="V130" s="14">
        <f t="shared" si="40"/>
        <v>0</v>
      </c>
      <c r="W130" s="16">
        <v>0</v>
      </c>
    </row>
    <row r="131" s="1" customFormat="1" ht="16.95" customHeight="1" spans="1:23">
      <c r="A131" s="12">
        <v>21103</v>
      </c>
      <c r="B131" s="12" t="s">
        <v>1238</v>
      </c>
      <c r="C131" s="16">
        <v>1933</v>
      </c>
      <c r="D131" s="14">
        <f t="shared" si="38"/>
        <v>23740</v>
      </c>
      <c r="E131" s="16">
        <v>0</v>
      </c>
      <c r="F131" s="16">
        <v>0</v>
      </c>
      <c r="G131" s="16">
        <v>18889</v>
      </c>
      <c r="H131" s="17">
        <v>0</v>
      </c>
      <c r="I131" s="16">
        <v>0</v>
      </c>
      <c r="J131" s="16">
        <v>0</v>
      </c>
      <c r="K131" s="16">
        <v>4851</v>
      </c>
      <c r="L131" s="16">
        <v>0</v>
      </c>
      <c r="M131" s="16">
        <v>0</v>
      </c>
      <c r="N131" s="16">
        <v>0</v>
      </c>
      <c r="O131" s="16">
        <v>0</v>
      </c>
      <c r="P131" s="16">
        <v>0</v>
      </c>
      <c r="Q131" s="16">
        <v>0</v>
      </c>
      <c r="R131" s="16">
        <v>0</v>
      </c>
      <c r="S131" s="16">
        <v>0</v>
      </c>
      <c r="T131" s="14">
        <f t="shared" si="39"/>
        <v>25673</v>
      </c>
      <c r="U131" s="14">
        <f>'[1]L02'!C769</f>
        <v>13276</v>
      </c>
      <c r="V131" s="14">
        <f t="shared" si="40"/>
        <v>12397</v>
      </c>
      <c r="W131" s="16">
        <v>12397</v>
      </c>
    </row>
    <row r="132" s="1" customFormat="1" ht="16.95" customHeight="1" spans="1:23">
      <c r="A132" s="12">
        <v>21104</v>
      </c>
      <c r="B132" s="12" t="s">
        <v>1246</v>
      </c>
      <c r="C132" s="16">
        <v>843</v>
      </c>
      <c r="D132" s="14">
        <f t="shared" si="38"/>
        <v>1686</v>
      </c>
      <c r="E132" s="16">
        <v>0</v>
      </c>
      <c r="F132" s="16">
        <v>0</v>
      </c>
      <c r="G132" s="16">
        <v>2054</v>
      </c>
      <c r="H132" s="17">
        <v>0</v>
      </c>
      <c r="I132" s="16">
        <v>-368</v>
      </c>
      <c r="J132" s="16">
        <v>0</v>
      </c>
      <c r="K132" s="16">
        <v>0</v>
      </c>
      <c r="L132" s="16">
        <v>0</v>
      </c>
      <c r="M132" s="16">
        <v>0</v>
      </c>
      <c r="N132" s="16">
        <v>0</v>
      </c>
      <c r="O132" s="16">
        <v>0</v>
      </c>
      <c r="P132" s="16">
        <v>0</v>
      </c>
      <c r="Q132" s="16">
        <v>0</v>
      </c>
      <c r="R132" s="16">
        <v>0</v>
      </c>
      <c r="S132" s="16">
        <v>0</v>
      </c>
      <c r="T132" s="14">
        <f t="shared" si="39"/>
        <v>2529</v>
      </c>
      <c r="U132" s="14">
        <f>'[1]L02'!C777</f>
        <v>459</v>
      </c>
      <c r="V132" s="14">
        <f t="shared" si="40"/>
        <v>2070</v>
      </c>
      <c r="W132" s="16">
        <v>2070</v>
      </c>
    </row>
    <row r="133" s="1" customFormat="1" ht="16.95" customHeight="1" spans="1:23">
      <c r="A133" s="12">
        <v>21105</v>
      </c>
      <c r="B133" s="12" t="s">
        <v>1252</v>
      </c>
      <c r="C133" s="16">
        <v>0</v>
      </c>
      <c r="D133" s="14">
        <f t="shared" si="38"/>
        <v>0</v>
      </c>
      <c r="E133" s="16">
        <v>0</v>
      </c>
      <c r="F133" s="16">
        <v>0</v>
      </c>
      <c r="G133" s="16">
        <v>0</v>
      </c>
      <c r="H133" s="17">
        <v>0</v>
      </c>
      <c r="I133" s="16">
        <v>0</v>
      </c>
      <c r="J133" s="16">
        <v>0</v>
      </c>
      <c r="K133" s="16">
        <v>0</v>
      </c>
      <c r="L133" s="16">
        <v>0</v>
      </c>
      <c r="M133" s="16">
        <v>0</v>
      </c>
      <c r="N133" s="16">
        <v>0</v>
      </c>
      <c r="O133" s="16">
        <v>0</v>
      </c>
      <c r="P133" s="16">
        <v>0</v>
      </c>
      <c r="Q133" s="16">
        <v>0</v>
      </c>
      <c r="R133" s="16">
        <v>0</v>
      </c>
      <c r="S133" s="16">
        <v>0</v>
      </c>
      <c r="T133" s="14">
        <f t="shared" si="39"/>
        <v>0</v>
      </c>
      <c r="U133" s="14">
        <f>'[1]L02'!C783</f>
        <v>0</v>
      </c>
      <c r="V133" s="14">
        <f t="shared" si="40"/>
        <v>0</v>
      </c>
      <c r="W133" s="16">
        <v>0</v>
      </c>
    </row>
    <row r="134" s="1" customFormat="1" ht="16.95" customHeight="1" spans="1:23">
      <c r="A134" s="12">
        <v>21106</v>
      </c>
      <c r="B134" s="12" t="s">
        <v>1259</v>
      </c>
      <c r="C134" s="16">
        <v>277</v>
      </c>
      <c r="D134" s="14">
        <f t="shared" si="38"/>
        <v>-86</v>
      </c>
      <c r="E134" s="16">
        <v>0</v>
      </c>
      <c r="F134" s="16">
        <v>-14</v>
      </c>
      <c r="G134" s="16">
        <v>-72</v>
      </c>
      <c r="H134" s="17">
        <v>0</v>
      </c>
      <c r="I134" s="16">
        <v>0</v>
      </c>
      <c r="J134" s="16">
        <v>0</v>
      </c>
      <c r="K134" s="16">
        <v>0</v>
      </c>
      <c r="L134" s="16">
        <v>0</v>
      </c>
      <c r="M134" s="16">
        <v>0</v>
      </c>
      <c r="N134" s="16">
        <v>0</v>
      </c>
      <c r="O134" s="16">
        <v>0</v>
      </c>
      <c r="P134" s="16">
        <v>0</v>
      </c>
      <c r="Q134" s="16">
        <v>0</v>
      </c>
      <c r="R134" s="16">
        <v>0</v>
      </c>
      <c r="S134" s="16">
        <v>0</v>
      </c>
      <c r="T134" s="14">
        <f t="shared" si="39"/>
        <v>191</v>
      </c>
      <c r="U134" s="14">
        <f>'[1]L02'!C790</f>
        <v>191</v>
      </c>
      <c r="V134" s="14">
        <f t="shared" si="40"/>
        <v>0</v>
      </c>
      <c r="W134" s="16">
        <v>0</v>
      </c>
    </row>
    <row r="135" s="1" customFormat="1" ht="16.95" customHeight="1" spans="1:23">
      <c r="A135" s="12">
        <v>21107</v>
      </c>
      <c r="B135" s="12" t="s">
        <v>1265</v>
      </c>
      <c r="C135" s="16">
        <v>0</v>
      </c>
      <c r="D135" s="14">
        <f t="shared" si="38"/>
        <v>0</v>
      </c>
      <c r="E135" s="16">
        <v>0</v>
      </c>
      <c r="F135" s="16">
        <v>0</v>
      </c>
      <c r="G135" s="16">
        <v>0</v>
      </c>
      <c r="H135" s="17">
        <v>0</v>
      </c>
      <c r="I135" s="16">
        <v>0</v>
      </c>
      <c r="J135" s="16">
        <v>0</v>
      </c>
      <c r="K135" s="16">
        <v>0</v>
      </c>
      <c r="L135" s="16">
        <v>0</v>
      </c>
      <c r="M135" s="16">
        <v>0</v>
      </c>
      <c r="N135" s="16">
        <v>0</v>
      </c>
      <c r="O135" s="16">
        <v>0</v>
      </c>
      <c r="P135" s="16">
        <v>0</v>
      </c>
      <c r="Q135" s="16">
        <v>0</v>
      </c>
      <c r="R135" s="16">
        <v>0</v>
      </c>
      <c r="S135" s="16">
        <v>0</v>
      </c>
      <c r="T135" s="14">
        <f t="shared" si="39"/>
        <v>0</v>
      </c>
      <c r="U135" s="14">
        <f>'[1]L02'!C796</f>
        <v>0</v>
      </c>
      <c r="V135" s="14">
        <f t="shared" si="40"/>
        <v>0</v>
      </c>
      <c r="W135" s="16">
        <v>0</v>
      </c>
    </row>
    <row r="136" s="1" customFormat="1" ht="16.95" customHeight="1" spans="1:23">
      <c r="A136" s="12">
        <v>21108</v>
      </c>
      <c r="B136" s="12" t="s">
        <v>1268</v>
      </c>
      <c r="C136" s="16">
        <v>0</v>
      </c>
      <c r="D136" s="14">
        <f t="shared" si="38"/>
        <v>0</v>
      </c>
      <c r="E136" s="16">
        <v>0</v>
      </c>
      <c r="F136" s="16">
        <v>0</v>
      </c>
      <c r="G136" s="16">
        <v>0</v>
      </c>
      <c r="H136" s="17">
        <v>0</v>
      </c>
      <c r="I136" s="16">
        <v>0</v>
      </c>
      <c r="J136" s="16">
        <v>0</v>
      </c>
      <c r="K136" s="16">
        <v>0</v>
      </c>
      <c r="L136" s="16">
        <v>0</v>
      </c>
      <c r="M136" s="16">
        <v>0</v>
      </c>
      <c r="N136" s="16">
        <v>0</v>
      </c>
      <c r="O136" s="16">
        <v>0</v>
      </c>
      <c r="P136" s="16">
        <v>0</v>
      </c>
      <c r="Q136" s="16">
        <v>0</v>
      </c>
      <c r="R136" s="16">
        <v>0</v>
      </c>
      <c r="S136" s="16">
        <v>0</v>
      </c>
      <c r="T136" s="14">
        <f t="shared" si="39"/>
        <v>0</v>
      </c>
      <c r="U136" s="14">
        <f>'[1]L02'!C799</f>
        <v>0</v>
      </c>
      <c r="V136" s="14">
        <f t="shared" si="40"/>
        <v>0</v>
      </c>
      <c r="W136" s="16">
        <v>0</v>
      </c>
    </row>
    <row r="137" s="1" customFormat="1" ht="16.95" customHeight="1" spans="1:23">
      <c r="A137" s="12">
        <v>21109</v>
      </c>
      <c r="B137" s="12" t="s">
        <v>2036</v>
      </c>
      <c r="C137" s="16">
        <v>0</v>
      </c>
      <c r="D137" s="14">
        <f t="shared" si="38"/>
        <v>0</v>
      </c>
      <c r="E137" s="16">
        <v>0</v>
      </c>
      <c r="F137" s="16">
        <v>0</v>
      </c>
      <c r="G137" s="16">
        <v>0</v>
      </c>
      <c r="H137" s="17">
        <v>0</v>
      </c>
      <c r="I137" s="16">
        <v>0</v>
      </c>
      <c r="J137" s="16">
        <v>0</v>
      </c>
      <c r="K137" s="16">
        <v>0</v>
      </c>
      <c r="L137" s="16">
        <v>0</v>
      </c>
      <c r="M137" s="16">
        <v>0</v>
      </c>
      <c r="N137" s="16">
        <v>0</v>
      </c>
      <c r="O137" s="16">
        <v>0</v>
      </c>
      <c r="P137" s="16">
        <v>0</v>
      </c>
      <c r="Q137" s="16">
        <v>0</v>
      </c>
      <c r="R137" s="16">
        <v>0</v>
      </c>
      <c r="S137" s="16">
        <v>0</v>
      </c>
      <c r="T137" s="14">
        <f t="shared" si="39"/>
        <v>0</v>
      </c>
      <c r="U137" s="14">
        <f>'[1]L02'!C802</f>
        <v>0</v>
      </c>
      <c r="V137" s="14">
        <f t="shared" si="40"/>
        <v>0</v>
      </c>
      <c r="W137" s="16">
        <v>0</v>
      </c>
    </row>
    <row r="138" s="1" customFormat="1" ht="16.95" customHeight="1" spans="1:23">
      <c r="A138" s="12">
        <v>21110</v>
      </c>
      <c r="B138" s="12" t="s">
        <v>2037</v>
      </c>
      <c r="C138" s="16">
        <v>0</v>
      </c>
      <c r="D138" s="14">
        <f t="shared" si="38"/>
        <v>0</v>
      </c>
      <c r="E138" s="16">
        <v>0</v>
      </c>
      <c r="F138" s="16">
        <v>0</v>
      </c>
      <c r="G138" s="16">
        <v>0</v>
      </c>
      <c r="H138" s="17">
        <v>0</v>
      </c>
      <c r="I138" s="16">
        <v>0</v>
      </c>
      <c r="J138" s="16">
        <v>0</v>
      </c>
      <c r="K138" s="16">
        <v>0</v>
      </c>
      <c r="L138" s="16">
        <v>0</v>
      </c>
      <c r="M138" s="16">
        <v>0</v>
      </c>
      <c r="N138" s="16">
        <v>0</v>
      </c>
      <c r="O138" s="16">
        <v>0</v>
      </c>
      <c r="P138" s="16">
        <v>0</v>
      </c>
      <c r="Q138" s="16">
        <v>0</v>
      </c>
      <c r="R138" s="16">
        <v>0</v>
      </c>
      <c r="S138" s="16">
        <v>0</v>
      </c>
      <c r="T138" s="14">
        <f t="shared" si="39"/>
        <v>0</v>
      </c>
      <c r="U138" s="14">
        <f>'[1]L02'!C804</f>
        <v>0</v>
      </c>
      <c r="V138" s="14">
        <f t="shared" si="40"/>
        <v>0</v>
      </c>
      <c r="W138" s="16">
        <v>0</v>
      </c>
    </row>
    <row r="139" s="1" customFormat="1" ht="16.95" customHeight="1" spans="1:23">
      <c r="A139" s="12">
        <v>21111</v>
      </c>
      <c r="B139" s="12" t="s">
        <v>1275</v>
      </c>
      <c r="C139" s="16">
        <v>157</v>
      </c>
      <c r="D139" s="14">
        <f t="shared" si="38"/>
        <v>-138</v>
      </c>
      <c r="E139" s="16">
        <v>0</v>
      </c>
      <c r="F139" s="16">
        <v>0</v>
      </c>
      <c r="G139" s="16">
        <v>0</v>
      </c>
      <c r="H139" s="17">
        <v>0</v>
      </c>
      <c r="I139" s="16">
        <v>0</v>
      </c>
      <c r="J139" s="16">
        <v>0</v>
      </c>
      <c r="K139" s="16">
        <v>0</v>
      </c>
      <c r="L139" s="16">
        <v>0</v>
      </c>
      <c r="M139" s="16">
        <v>-138</v>
      </c>
      <c r="N139" s="16">
        <v>0</v>
      </c>
      <c r="O139" s="16">
        <v>0</v>
      </c>
      <c r="P139" s="16">
        <v>0</v>
      </c>
      <c r="Q139" s="16">
        <v>0</v>
      </c>
      <c r="R139" s="16">
        <v>0</v>
      </c>
      <c r="S139" s="16">
        <v>0</v>
      </c>
      <c r="T139" s="14">
        <f t="shared" si="39"/>
        <v>19</v>
      </c>
      <c r="U139" s="14">
        <f>'[1]L02'!C806</f>
        <v>19</v>
      </c>
      <c r="V139" s="14">
        <f t="shared" si="40"/>
        <v>0</v>
      </c>
      <c r="W139" s="16">
        <v>0</v>
      </c>
    </row>
    <row r="140" s="1" customFormat="1" ht="16.95" customHeight="1" spans="1:23">
      <c r="A140" s="12">
        <v>21112</v>
      </c>
      <c r="B140" s="12" t="s">
        <v>2038</v>
      </c>
      <c r="C140" s="16">
        <v>0</v>
      </c>
      <c r="D140" s="14">
        <f t="shared" si="38"/>
        <v>0</v>
      </c>
      <c r="E140" s="16">
        <v>0</v>
      </c>
      <c r="F140" s="16">
        <v>0</v>
      </c>
      <c r="G140" s="16">
        <v>0</v>
      </c>
      <c r="H140" s="17">
        <v>0</v>
      </c>
      <c r="I140" s="16">
        <v>0</v>
      </c>
      <c r="J140" s="16">
        <v>0</v>
      </c>
      <c r="K140" s="16">
        <v>0</v>
      </c>
      <c r="L140" s="16">
        <v>0</v>
      </c>
      <c r="M140" s="16">
        <v>0</v>
      </c>
      <c r="N140" s="16">
        <v>0</v>
      </c>
      <c r="O140" s="16">
        <v>0</v>
      </c>
      <c r="P140" s="16">
        <v>0</v>
      </c>
      <c r="Q140" s="16">
        <v>0</v>
      </c>
      <c r="R140" s="16">
        <v>0</v>
      </c>
      <c r="S140" s="16">
        <v>0</v>
      </c>
      <c r="T140" s="14">
        <f t="shared" si="39"/>
        <v>0</v>
      </c>
      <c r="U140" s="14">
        <f>'[1]L02'!C812</f>
        <v>0</v>
      </c>
      <c r="V140" s="14">
        <f t="shared" si="40"/>
        <v>0</v>
      </c>
      <c r="W140" s="16">
        <v>0</v>
      </c>
    </row>
    <row r="141" s="1" customFormat="1" ht="16.95" customHeight="1" spans="1:23">
      <c r="A141" s="12">
        <v>21113</v>
      </c>
      <c r="B141" s="12" t="s">
        <v>2039</v>
      </c>
      <c r="C141" s="16">
        <v>0</v>
      </c>
      <c r="D141" s="14">
        <f t="shared" si="38"/>
        <v>0</v>
      </c>
      <c r="E141" s="16">
        <v>0</v>
      </c>
      <c r="F141" s="16">
        <v>0</v>
      </c>
      <c r="G141" s="16">
        <v>0</v>
      </c>
      <c r="H141" s="17">
        <v>0</v>
      </c>
      <c r="I141" s="16">
        <v>0</v>
      </c>
      <c r="J141" s="16">
        <v>0</v>
      </c>
      <c r="K141" s="16">
        <v>0</v>
      </c>
      <c r="L141" s="16">
        <v>0</v>
      </c>
      <c r="M141" s="16">
        <v>0</v>
      </c>
      <c r="N141" s="16">
        <v>0</v>
      </c>
      <c r="O141" s="16">
        <v>0</v>
      </c>
      <c r="P141" s="16">
        <v>0</v>
      </c>
      <c r="Q141" s="16">
        <v>0</v>
      </c>
      <c r="R141" s="16">
        <v>0</v>
      </c>
      <c r="S141" s="16">
        <v>0</v>
      </c>
      <c r="T141" s="14">
        <f t="shared" si="39"/>
        <v>0</v>
      </c>
      <c r="U141" s="14">
        <f>'[1]L02'!C814</f>
        <v>0</v>
      </c>
      <c r="V141" s="14">
        <f t="shared" si="40"/>
        <v>0</v>
      </c>
      <c r="W141" s="16">
        <v>0</v>
      </c>
    </row>
    <row r="142" s="1" customFormat="1" ht="16.95" customHeight="1" spans="1:23">
      <c r="A142" s="12">
        <v>21114</v>
      </c>
      <c r="B142" s="12" t="s">
        <v>1285</v>
      </c>
      <c r="C142" s="16">
        <v>0</v>
      </c>
      <c r="D142" s="14">
        <f t="shared" si="38"/>
        <v>0</v>
      </c>
      <c r="E142" s="16">
        <v>0</v>
      </c>
      <c r="F142" s="16">
        <v>0</v>
      </c>
      <c r="G142" s="16">
        <v>0</v>
      </c>
      <c r="H142" s="17">
        <v>0</v>
      </c>
      <c r="I142" s="16">
        <v>0</v>
      </c>
      <c r="J142" s="16">
        <v>0</v>
      </c>
      <c r="K142" s="16">
        <v>0</v>
      </c>
      <c r="L142" s="16">
        <v>0</v>
      </c>
      <c r="M142" s="16">
        <v>0</v>
      </c>
      <c r="N142" s="16">
        <v>0</v>
      </c>
      <c r="O142" s="16">
        <v>0</v>
      </c>
      <c r="P142" s="16">
        <v>0</v>
      </c>
      <c r="Q142" s="16">
        <v>0</v>
      </c>
      <c r="R142" s="16">
        <v>0</v>
      </c>
      <c r="S142" s="16">
        <v>0</v>
      </c>
      <c r="T142" s="14">
        <f t="shared" si="39"/>
        <v>0</v>
      </c>
      <c r="U142" s="14">
        <f>'[1]L02'!C816</f>
        <v>0</v>
      </c>
      <c r="V142" s="14">
        <f t="shared" si="40"/>
        <v>0</v>
      </c>
      <c r="W142" s="16">
        <v>0</v>
      </c>
    </row>
    <row r="143" s="1" customFormat="1" ht="16.95" customHeight="1" spans="1:23">
      <c r="A143" s="12">
        <v>21199</v>
      </c>
      <c r="B143" s="12" t="s">
        <v>2040</v>
      </c>
      <c r="C143" s="16">
        <v>0</v>
      </c>
      <c r="D143" s="14">
        <f t="shared" si="38"/>
        <v>0</v>
      </c>
      <c r="E143" s="16">
        <v>0</v>
      </c>
      <c r="F143" s="16">
        <v>0</v>
      </c>
      <c r="G143" s="16">
        <v>0</v>
      </c>
      <c r="H143" s="17">
        <v>0</v>
      </c>
      <c r="I143" s="16">
        <v>0</v>
      </c>
      <c r="J143" s="16">
        <v>0</v>
      </c>
      <c r="K143" s="16">
        <v>0</v>
      </c>
      <c r="L143" s="16">
        <v>0</v>
      </c>
      <c r="M143" s="16">
        <v>0</v>
      </c>
      <c r="N143" s="16">
        <v>0</v>
      </c>
      <c r="O143" s="16">
        <v>0</v>
      </c>
      <c r="P143" s="16">
        <v>0</v>
      </c>
      <c r="Q143" s="16">
        <v>0</v>
      </c>
      <c r="R143" s="16">
        <v>0</v>
      </c>
      <c r="S143" s="16">
        <v>0</v>
      </c>
      <c r="T143" s="14">
        <f t="shared" si="39"/>
        <v>0</v>
      </c>
      <c r="U143" s="14">
        <f>'[1]L02'!C831</f>
        <v>0</v>
      </c>
      <c r="V143" s="14">
        <f t="shared" si="40"/>
        <v>0</v>
      </c>
      <c r="W143" s="16">
        <v>0</v>
      </c>
    </row>
    <row r="144" s="1" customFormat="1" ht="16.95" customHeight="1" spans="1:23">
      <c r="A144" s="12">
        <v>212</v>
      </c>
      <c r="B144" s="15" t="s">
        <v>1297</v>
      </c>
      <c r="C144" s="14">
        <f t="shared" ref="C144:W144" si="41">SUM(C145:C150)</f>
        <v>18550</v>
      </c>
      <c r="D144" s="14">
        <f t="shared" si="41"/>
        <v>16222</v>
      </c>
      <c r="E144" s="14">
        <f t="shared" si="41"/>
        <v>0</v>
      </c>
      <c r="F144" s="14">
        <f t="shared" si="41"/>
        <v>0</v>
      </c>
      <c r="G144" s="14">
        <f t="shared" si="41"/>
        <v>-2</v>
      </c>
      <c r="H144" s="14">
        <f t="shared" si="41"/>
        <v>0</v>
      </c>
      <c r="I144" s="14">
        <f t="shared" si="41"/>
        <v>-787</v>
      </c>
      <c r="J144" s="14">
        <f t="shared" si="41"/>
        <v>0</v>
      </c>
      <c r="K144" s="14">
        <f t="shared" si="41"/>
        <v>8707</v>
      </c>
      <c r="L144" s="14">
        <f t="shared" si="41"/>
        <v>0</v>
      </c>
      <c r="M144" s="14">
        <f t="shared" si="41"/>
        <v>8304</v>
      </c>
      <c r="N144" s="14">
        <f t="shared" si="41"/>
        <v>0</v>
      </c>
      <c r="O144" s="14">
        <f t="shared" si="41"/>
        <v>0</v>
      </c>
      <c r="P144" s="14">
        <f t="shared" si="41"/>
        <v>0</v>
      </c>
      <c r="Q144" s="14">
        <f t="shared" si="41"/>
        <v>0</v>
      </c>
      <c r="R144" s="14">
        <f t="shared" si="41"/>
        <v>0</v>
      </c>
      <c r="S144" s="14">
        <f t="shared" si="41"/>
        <v>0</v>
      </c>
      <c r="T144" s="14">
        <f t="shared" si="41"/>
        <v>34772</v>
      </c>
      <c r="U144" s="14">
        <f t="shared" si="41"/>
        <v>34772</v>
      </c>
      <c r="V144" s="14">
        <f t="shared" si="41"/>
        <v>0</v>
      </c>
      <c r="W144" s="14">
        <f t="shared" si="41"/>
        <v>0</v>
      </c>
    </row>
    <row r="145" s="1" customFormat="1" ht="16.95" customHeight="1" spans="1:23">
      <c r="A145" s="12">
        <v>21201</v>
      </c>
      <c r="B145" s="12" t="s">
        <v>1298</v>
      </c>
      <c r="C145" s="16">
        <v>8131</v>
      </c>
      <c r="D145" s="14">
        <f t="shared" ref="D145:D150" si="42">SUM(E145:S145)</f>
        <v>1767</v>
      </c>
      <c r="E145" s="16">
        <v>0</v>
      </c>
      <c r="F145" s="16">
        <v>0</v>
      </c>
      <c r="G145" s="16">
        <v>-2</v>
      </c>
      <c r="H145" s="17">
        <v>0</v>
      </c>
      <c r="I145" s="16">
        <v>0</v>
      </c>
      <c r="J145" s="16">
        <v>0</v>
      </c>
      <c r="K145" s="16">
        <v>0</v>
      </c>
      <c r="L145" s="16">
        <v>0</v>
      </c>
      <c r="M145" s="16">
        <v>1769</v>
      </c>
      <c r="N145" s="16">
        <v>0</v>
      </c>
      <c r="O145" s="16">
        <v>0</v>
      </c>
      <c r="P145" s="16">
        <v>0</v>
      </c>
      <c r="Q145" s="16">
        <v>0</v>
      </c>
      <c r="R145" s="16">
        <v>0</v>
      </c>
      <c r="S145" s="16">
        <v>0</v>
      </c>
      <c r="T145" s="14">
        <f t="shared" ref="T145:T150" si="43">C145+D145</f>
        <v>9898</v>
      </c>
      <c r="U145" s="14">
        <f>'[1]L02'!C834</f>
        <v>9898</v>
      </c>
      <c r="V145" s="14">
        <f t="shared" ref="V145:V150" si="44">T145-U145</f>
        <v>0</v>
      </c>
      <c r="W145" s="16">
        <v>0</v>
      </c>
    </row>
    <row r="146" s="1" customFormat="1" ht="16.95" customHeight="1" spans="1:23">
      <c r="A146" s="12">
        <v>21202</v>
      </c>
      <c r="B146" s="12" t="s">
        <v>2041</v>
      </c>
      <c r="C146" s="16">
        <v>506</v>
      </c>
      <c r="D146" s="14">
        <f t="shared" si="42"/>
        <v>-319</v>
      </c>
      <c r="E146" s="16">
        <v>0</v>
      </c>
      <c r="F146" s="16">
        <v>0</v>
      </c>
      <c r="G146" s="16">
        <v>0</v>
      </c>
      <c r="H146" s="17">
        <v>0</v>
      </c>
      <c r="I146" s="16">
        <v>0</v>
      </c>
      <c r="J146" s="16">
        <v>0</v>
      </c>
      <c r="K146" s="16">
        <v>0</v>
      </c>
      <c r="L146" s="16">
        <v>0</v>
      </c>
      <c r="M146" s="16">
        <v>-319</v>
      </c>
      <c r="N146" s="16">
        <v>0</v>
      </c>
      <c r="O146" s="16">
        <v>0</v>
      </c>
      <c r="P146" s="16">
        <v>0</v>
      </c>
      <c r="Q146" s="16">
        <v>0</v>
      </c>
      <c r="R146" s="16">
        <v>0</v>
      </c>
      <c r="S146" s="16">
        <v>0</v>
      </c>
      <c r="T146" s="14">
        <f t="shared" si="43"/>
        <v>187</v>
      </c>
      <c r="U146" s="14">
        <f>'[1]L02'!C845</f>
        <v>187</v>
      </c>
      <c r="V146" s="14">
        <f t="shared" si="44"/>
        <v>0</v>
      </c>
      <c r="W146" s="16">
        <v>0</v>
      </c>
    </row>
    <row r="147" s="1" customFormat="1" ht="16.95" customHeight="1" spans="1:23">
      <c r="A147" s="12">
        <v>21203</v>
      </c>
      <c r="B147" s="12" t="s">
        <v>1308</v>
      </c>
      <c r="C147" s="16">
        <v>4995</v>
      </c>
      <c r="D147" s="14">
        <f t="shared" si="42"/>
        <v>7234</v>
      </c>
      <c r="E147" s="16">
        <v>0</v>
      </c>
      <c r="F147" s="16">
        <v>0</v>
      </c>
      <c r="G147" s="16">
        <v>0</v>
      </c>
      <c r="H147" s="17">
        <v>0</v>
      </c>
      <c r="I147" s="16">
        <v>0</v>
      </c>
      <c r="J147" s="16">
        <v>0</v>
      </c>
      <c r="K147" s="16">
        <v>6920</v>
      </c>
      <c r="L147" s="16">
        <v>0</v>
      </c>
      <c r="M147" s="16">
        <v>314</v>
      </c>
      <c r="N147" s="16">
        <v>0</v>
      </c>
      <c r="O147" s="16">
        <v>0</v>
      </c>
      <c r="P147" s="16">
        <v>0</v>
      </c>
      <c r="Q147" s="16">
        <v>0</v>
      </c>
      <c r="R147" s="16">
        <v>0</v>
      </c>
      <c r="S147" s="16">
        <v>0</v>
      </c>
      <c r="T147" s="14">
        <f t="shared" si="43"/>
        <v>12229</v>
      </c>
      <c r="U147" s="14">
        <f>'[1]L02'!C847</f>
        <v>12229</v>
      </c>
      <c r="V147" s="14">
        <f t="shared" si="44"/>
        <v>0</v>
      </c>
      <c r="W147" s="16">
        <v>0</v>
      </c>
    </row>
    <row r="148" s="1" customFormat="1" ht="16.95" customHeight="1" spans="1:23">
      <c r="A148" s="12">
        <v>21205</v>
      </c>
      <c r="B148" s="12" t="s">
        <v>2042</v>
      </c>
      <c r="C148" s="16">
        <v>4472</v>
      </c>
      <c r="D148" s="14">
        <f t="shared" si="42"/>
        <v>7986</v>
      </c>
      <c r="E148" s="16">
        <v>0</v>
      </c>
      <c r="F148" s="16">
        <v>0</v>
      </c>
      <c r="G148" s="16">
        <v>0</v>
      </c>
      <c r="H148" s="17">
        <v>0</v>
      </c>
      <c r="I148" s="16">
        <v>-787</v>
      </c>
      <c r="J148" s="16">
        <v>0</v>
      </c>
      <c r="K148" s="16">
        <v>1787</v>
      </c>
      <c r="L148" s="16">
        <v>0</v>
      </c>
      <c r="M148" s="16">
        <v>6986</v>
      </c>
      <c r="N148" s="16">
        <v>0</v>
      </c>
      <c r="O148" s="16">
        <v>0</v>
      </c>
      <c r="P148" s="16">
        <v>0</v>
      </c>
      <c r="Q148" s="16">
        <v>0</v>
      </c>
      <c r="R148" s="16">
        <v>0</v>
      </c>
      <c r="S148" s="16">
        <v>0</v>
      </c>
      <c r="T148" s="14">
        <f t="shared" si="43"/>
        <v>12458</v>
      </c>
      <c r="U148" s="14">
        <f>'[1]L02'!C850</f>
        <v>12458</v>
      </c>
      <c r="V148" s="14">
        <f t="shared" si="44"/>
        <v>0</v>
      </c>
      <c r="W148" s="16">
        <v>0</v>
      </c>
    </row>
    <row r="149" s="1" customFormat="1" ht="16.95" customHeight="1" spans="1:23">
      <c r="A149" s="12">
        <v>21206</v>
      </c>
      <c r="B149" s="12" t="s">
        <v>2043</v>
      </c>
      <c r="C149" s="16">
        <v>0</v>
      </c>
      <c r="D149" s="14">
        <f t="shared" si="42"/>
        <v>0</v>
      </c>
      <c r="E149" s="16">
        <v>0</v>
      </c>
      <c r="F149" s="16">
        <v>0</v>
      </c>
      <c r="G149" s="16">
        <v>0</v>
      </c>
      <c r="H149" s="17">
        <v>0</v>
      </c>
      <c r="I149" s="16">
        <v>0</v>
      </c>
      <c r="J149" s="16">
        <v>0</v>
      </c>
      <c r="K149" s="16">
        <v>0</v>
      </c>
      <c r="L149" s="16">
        <v>0</v>
      </c>
      <c r="M149" s="16">
        <v>0</v>
      </c>
      <c r="N149" s="16">
        <v>0</v>
      </c>
      <c r="O149" s="16">
        <v>0</v>
      </c>
      <c r="P149" s="16">
        <v>0</v>
      </c>
      <c r="Q149" s="16">
        <v>0</v>
      </c>
      <c r="R149" s="16">
        <v>0</v>
      </c>
      <c r="S149" s="16">
        <v>0</v>
      </c>
      <c r="T149" s="14">
        <f t="shared" si="43"/>
        <v>0</v>
      </c>
      <c r="U149" s="14">
        <f>'[1]L02'!C852</f>
        <v>0</v>
      </c>
      <c r="V149" s="14">
        <f t="shared" si="44"/>
        <v>0</v>
      </c>
      <c r="W149" s="16">
        <v>0</v>
      </c>
    </row>
    <row r="150" s="1" customFormat="1" ht="16.95" customHeight="1" spans="1:23">
      <c r="A150" s="12">
        <v>21299</v>
      </c>
      <c r="B150" s="12" t="s">
        <v>2044</v>
      </c>
      <c r="C150" s="16">
        <v>446</v>
      </c>
      <c r="D150" s="14">
        <f t="shared" si="42"/>
        <v>-446</v>
      </c>
      <c r="E150" s="16">
        <v>0</v>
      </c>
      <c r="F150" s="16">
        <v>0</v>
      </c>
      <c r="G150" s="16">
        <v>0</v>
      </c>
      <c r="H150" s="17">
        <v>0</v>
      </c>
      <c r="I150" s="16">
        <v>0</v>
      </c>
      <c r="J150" s="16">
        <v>0</v>
      </c>
      <c r="K150" s="16">
        <v>0</v>
      </c>
      <c r="L150" s="16">
        <v>0</v>
      </c>
      <c r="M150" s="16">
        <v>-446</v>
      </c>
      <c r="N150" s="16">
        <v>0</v>
      </c>
      <c r="O150" s="16">
        <v>0</v>
      </c>
      <c r="P150" s="16">
        <v>0</v>
      </c>
      <c r="Q150" s="16">
        <v>0</v>
      </c>
      <c r="R150" s="16">
        <v>0</v>
      </c>
      <c r="S150" s="16">
        <v>0</v>
      </c>
      <c r="T150" s="14">
        <f t="shared" si="43"/>
        <v>0</v>
      </c>
      <c r="U150" s="14">
        <f>'[1]L02'!C854</f>
        <v>0</v>
      </c>
      <c r="V150" s="14">
        <f t="shared" si="44"/>
        <v>0</v>
      </c>
      <c r="W150" s="16">
        <v>0</v>
      </c>
    </row>
    <row r="151" s="1" customFormat="1" ht="16.95" customHeight="1" spans="1:23">
      <c r="A151" s="12">
        <v>213</v>
      </c>
      <c r="B151" s="15" t="s">
        <v>1317</v>
      </c>
      <c r="C151" s="14">
        <f t="shared" ref="C151:U151" si="45">SUM(C152:C161)</f>
        <v>42675</v>
      </c>
      <c r="D151" s="14">
        <f t="shared" si="45"/>
        <v>12349</v>
      </c>
      <c r="E151" s="14">
        <f t="shared" si="45"/>
        <v>0</v>
      </c>
      <c r="F151" s="14">
        <f t="shared" si="45"/>
        <v>12451</v>
      </c>
      <c r="G151" s="14">
        <f t="shared" si="45"/>
        <v>-14854</v>
      </c>
      <c r="H151" s="14">
        <f t="shared" si="45"/>
        <v>0</v>
      </c>
      <c r="I151" s="14">
        <f t="shared" si="45"/>
        <v>-790</v>
      </c>
      <c r="J151" s="14">
        <f t="shared" si="45"/>
        <v>0</v>
      </c>
      <c r="K151" s="14">
        <f t="shared" si="45"/>
        <v>7564</v>
      </c>
      <c r="L151" s="14">
        <f t="shared" si="45"/>
        <v>2634</v>
      </c>
      <c r="M151" s="14">
        <f t="shared" si="45"/>
        <v>5344</v>
      </c>
      <c r="N151" s="14">
        <f t="shared" si="45"/>
        <v>0</v>
      </c>
      <c r="O151" s="14">
        <f t="shared" si="45"/>
        <v>0</v>
      </c>
      <c r="P151" s="14">
        <f t="shared" si="45"/>
        <v>0</v>
      </c>
      <c r="Q151" s="14">
        <f t="shared" si="45"/>
        <v>0</v>
      </c>
      <c r="R151" s="14">
        <f t="shared" si="45"/>
        <v>0</v>
      </c>
      <c r="S151" s="14">
        <f t="shared" si="45"/>
        <v>0</v>
      </c>
      <c r="T151" s="14">
        <f t="shared" si="45"/>
        <v>55024</v>
      </c>
      <c r="U151" s="14">
        <f t="shared" si="45"/>
        <v>54958</v>
      </c>
      <c r="V151" s="14">
        <f>SUM(V152:V154,V155:V161)</f>
        <v>66</v>
      </c>
      <c r="W151" s="14">
        <f>SUM(W152:W154,W155:W161)</f>
        <v>66</v>
      </c>
    </row>
    <row r="152" s="1" customFormat="1" ht="16.95" customHeight="1" spans="1:23">
      <c r="A152" s="12">
        <v>21301</v>
      </c>
      <c r="B152" s="12" t="s">
        <v>1318</v>
      </c>
      <c r="C152" s="16">
        <v>7814</v>
      </c>
      <c r="D152" s="14">
        <f t="shared" ref="D152:D161" si="46">SUM(E152:S152)</f>
        <v>3997</v>
      </c>
      <c r="E152" s="16">
        <v>0</v>
      </c>
      <c r="F152" s="16">
        <v>1323</v>
      </c>
      <c r="G152" s="16">
        <v>-960</v>
      </c>
      <c r="H152" s="17">
        <v>0</v>
      </c>
      <c r="I152" s="16">
        <v>0</v>
      </c>
      <c r="J152" s="16">
        <v>0</v>
      </c>
      <c r="K152" s="16">
        <v>0</v>
      </c>
      <c r="L152" s="16">
        <v>2634</v>
      </c>
      <c r="M152" s="16">
        <v>1000</v>
      </c>
      <c r="N152" s="16">
        <v>0</v>
      </c>
      <c r="O152" s="16">
        <v>0</v>
      </c>
      <c r="P152" s="16">
        <v>0</v>
      </c>
      <c r="Q152" s="16">
        <v>0</v>
      </c>
      <c r="R152" s="16">
        <v>0</v>
      </c>
      <c r="S152" s="16">
        <v>0</v>
      </c>
      <c r="T152" s="14">
        <f t="shared" ref="T152:T161" si="47">C152+D152</f>
        <v>11811</v>
      </c>
      <c r="U152" s="14">
        <f>'[1]L02'!C857</f>
        <v>11811</v>
      </c>
      <c r="V152" s="14">
        <f t="shared" ref="V152:V161" si="48">T152-U152</f>
        <v>0</v>
      </c>
      <c r="W152" s="16">
        <v>0</v>
      </c>
    </row>
    <row r="153" s="1" customFormat="1" ht="16.95" customHeight="1" spans="1:23">
      <c r="A153" s="12">
        <v>21302</v>
      </c>
      <c r="B153" s="12" t="s">
        <v>1339</v>
      </c>
      <c r="C153" s="16">
        <v>3268</v>
      </c>
      <c r="D153" s="14">
        <f t="shared" si="46"/>
        <v>-123</v>
      </c>
      <c r="E153" s="16">
        <v>0</v>
      </c>
      <c r="F153" s="16">
        <v>1325</v>
      </c>
      <c r="G153" s="16">
        <v>-2448</v>
      </c>
      <c r="H153" s="17">
        <v>0</v>
      </c>
      <c r="I153" s="16">
        <v>0</v>
      </c>
      <c r="J153" s="16">
        <v>0</v>
      </c>
      <c r="K153" s="16">
        <v>0</v>
      </c>
      <c r="L153" s="16">
        <v>0</v>
      </c>
      <c r="M153" s="16">
        <v>1000</v>
      </c>
      <c r="N153" s="16">
        <v>0</v>
      </c>
      <c r="O153" s="16">
        <v>0</v>
      </c>
      <c r="P153" s="16">
        <v>0</v>
      </c>
      <c r="Q153" s="16">
        <v>0</v>
      </c>
      <c r="R153" s="16">
        <v>0</v>
      </c>
      <c r="S153" s="16">
        <v>0</v>
      </c>
      <c r="T153" s="14">
        <f t="shared" si="47"/>
        <v>3145</v>
      </c>
      <c r="U153" s="14">
        <f>'[1]L02'!C882</f>
        <v>3145</v>
      </c>
      <c r="V153" s="14">
        <f t="shared" si="48"/>
        <v>0</v>
      </c>
      <c r="W153" s="16">
        <v>0</v>
      </c>
    </row>
    <row r="154" s="1" customFormat="1" ht="16.95" customHeight="1" spans="1:23">
      <c r="A154" s="12">
        <v>21303</v>
      </c>
      <c r="B154" s="12" t="s">
        <v>1361</v>
      </c>
      <c r="C154" s="16">
        <v>17982</v>
      </c>
      <c r="D154" s="14">
        <f t="shared" si="46"/>
        <v>7442</v>
      </c>
      <c r="E154" s="16">
        <v>0</v>
      </c>
      <c r="F154" s="16">
        <v>0</v>
      </c>
      <c r="G154" s="16">
        <v>-3466</v>
      </c>
      <c r="H154" s="17">
        <v>0</v>
      </c>
      <c r="I154" s="16">
        <v>0</v>
      </c>
      <c r="J154" s="16">
        <v>0</v>
      </c>
      <c r="K154" s="16">
        <v>7564</v>
      </c>
      <c r="L154" s="16">
        <v>0</v>
      </c>
      <c r="M154" s="16">
        <v>3344</v>
      </c>
      <c r="N154" s="16">
        <v>0</v>
      </c>
      <c r="O154" s="16">
        <v>0</v>
      </c>
      <c r="P154" s="16">
        <v>0</v>
      </c>
      <c r="Q154" s="16">
        <v>0</v>
      </c>
      <c r="R154" s="16">
        <v>0</v>
      </c>
      <c r="S154" s="16">
        <v>0</v>
      </c>
      <c r="T154" s="14">
        <f t="shared" si="47"/>
        <v>25424</v>
      </c>
      <c r="U154" s="14">
        <f>'[1]L02'!C907</f>
        <v>25424</v>
      </c>
      <c r="V154" s="14">
        <f t="shared" si="48"/>
        <v>0</v>
      </c>
      <c r="W154" s="16">
        <v>0</v>
      </c>
    </row>
    <row r="155" s="1" customFormat="1" ht="16.95" customHeight="1" spans="1:23">
      <c r="A155" s="12">
        <v>21304</v>
      </c>
      <c r="B155" s="12" t="s">
        <v>1383</v>
      </c>
      <c r="C155" s="16">
        <v>0</v>
      </c>
      <c r="D155" s="14">
        <f t="shared" si="46"/>
        <v>0</v>
      </c>
      <c r="E155" s="16">
        <v>0</v>
      </c>
      <c r="F155" s="16">
        <v>0</v>
      </c>
      <c r="G155" s="16">
        <v>0</v>
      </c>
      <c r="H155" s="17">
        <v>0</v>
      </c>
      <c r="I155" s="16">
        <v>0</v>
      </c>
      <c r="J155" s="16">
        <v>0</v>
      </c>
      <c r="K155" s="16">
        <v>0</v>
      </c>
      <c r="L155" s="16">
        <v>0</v>
      </c>
      <c r="M155" s="16">
        <v>0</v>
      </c>
      <c r="N155" s="16">
        <v>0</v>
      </c>
      <c r="O155" s="16">
        <v>0</v>
      </c>
      <c r="P155" s="16">
        <v>0</v>
      </c>
      <c r="Q155" s="16">
        <v>0</v>
      </c>
      <c r="R155" s="16">
        <v>0</v>
      </c>
      <c r="S155" s="16">
        <v>0</v>
      </c>
      <c r="T155" s="14">
        <f t="shared" si="47"/>
        <v>0</v>
      </c>
      <c r="U155" s="14">
        <f>'[1]L02'!C933</f>
        <v>0</v>
      </c>
      <c r="V155" s="14">
        <f t="shared" si="48"/>
        <v>0</v>
      </c>
      <c r="W155" s="16">
        <v>0</v>
      </c>
    </row>
    <row r="156" s="1" customFormat="1" ht="16.95" customHeight="1" spans="1:23">
      <c r="A156" s="12">
        <v>21305</v>
      </c>
      <c r="B156" s="12" t="s">
        <v>1391</v>
      </c>
      <c r="C156" s="16">
        <v>6400</v>
      </c>
      <c r="D156" s="14">
        <f t="shared" si="46"/>
        <v>83</v>
      </c>
      <c r="E156" s="16">
        <v>0</v>
      </c>
      <c r="F156" s="16">
        <v>3660</v>
      </c>
      <c r="G156" s="16">
        <v>-3577</v>
      </c>
      <c r="H156" s="17">
        <v>0</v>
      </c>
      <c r="I156" s="16">
        <v>0</v>
      </c>
      <c r="J156" s="16">
        <v>0</v>
      </c>
      <c r="K156" s="16">
        <v>0</v>
      </c>
      <c r="L156" s="16">
        <v>0</v>
      </c>
      <c r="M156" s="16">
        <v>0</v>
      </c>
      <c r="N156" s="16">
        <v>0</v>
      </c>
      <c r="O156" s="16">
        <v>0</v>
      </c>
      <c r="P156" s="16">
        <v>0</v>
      </c>
      <c r="Q156" s="16">
        <v>0</v>
      </c>
      <c r="R156" s="16">
        <v>0</v>
      </c>
      <c r="S156" s="16">
        <v>0</v>
      </c>
      <c r="T156" s="14">
        <f t="shared" si="47"/>
        <v>6483</v>
      </c>
      <c r="U156" s="14">
        <f>'[1]L02'!C944</f>
        <v>6483</v>
      </c>
      <c r="V156" s="14">
        <f t="shared" si="48"/>
        <v>0</v>
      </c>
      <c r="W156" s="16">
        <v>0</v>
      </c>
    </row>
    <row r="157" s="1" customFormat="1" ht="16.95" customHeight="1" spans="1:23">
      <c r="A157" s="12">
        <v>21306</v>
      </c>
      <c r="B157" s="12" t="s">
        <v>1399</v>
      </c>
      <c r="C157" s="16">
        <v>1322</v>
      </c>
      <c r="D157" s="14">
        <f t="shared" si="46"/>
        <v>400</v>
      </c>
      <c r="E157" s="16">
        <v>0</v>
      </c>
      <c r="F157" s="16">
        <v>1258</v>
      </c>
      <c r="G157" s="16">
        <v>-858</v>
      </c>
      <c r="H157" s="17">
        <v>0</v>
      </c>
      <c r="I157" s="16">
        <v>0</v>
      </c>
      <c r="J157" s="16">
        <v>0</v>
      </c>
      <c r="K157" s="16">
        <v>0</v>
      </c>
      <c r="L157" s="16">
        <v>0</v>
      </c>
      <c r="M157" s="16">
        <v>0</v>
      </c>
      <c r="N157" s="16">
        <v>0</v>
      </c>
      <c r="O157" s="16">
        <v>0</v>
      </c>
      <c r="P157" s="16">
        <v>0</v>
      </c>
      <c r="Q157" s="16">
        <v>0</v>
      </c>
      <c r="R157" s="16">
        <v>0</v>
      </c>
      <c r="S157" s="16">
        <v>0</v>
      </c>
      <c r="T157" s="14">
        <f t="shared" si="47"/>
        <v>1722</v>
      </c>
      <c r="U157" s="14">
        <f>'[1]L02'!C955</f>
        <v>1722</v>
      </c>
      <c r="V157" s="14">
        <f t="shared" si="48"/>
        <v>0</v>
      </c>
      <c r="W157" s="16">
        <v>0</v>
      </c>
    </row>
    <row r="158" s="1" customFormat="1" ht="16.95" customHeight="1" spans="1:23">
      <c r="A158" s="12">
        <v>21307</v>
      </c>
      <c r="B158" s="12" t="s">
        <v>1404</v>
      </c>
      <c r="C158" s="16">
        <v>3626</v>
      </c>
      <c r="D158" s="14">
        <f t="shared" si="46"/>
        <v>-403</v>
      </c>
      <c r="E158" s="16">
        <v>0</v>
      </c>
      <c r="F158" s="16">
        <v>2071</v>
      </c>
      <c r="G158" s="16">
        <v>-2534</v>
      </c>
      <c r="H158" s="17">
        <v>0</v>
      </c>
      <c r="I158" s="16">
        <v>-790</v>
      </c>
      <c r="J158" s="16">
        <v>0</v>
      </c>
      <c r="K158" s="16">
        <v>0</v>
      </c>
      <c r="L158" s="16">
        <v>0</v>
      </c>
      <c r="M158" s="16">
        <v>850</v>
      </c>
      <c r="N158" s="16">
        <v>0</v>
      </c>
      <c r="O158" s="16">
        <v>0</v>
      </c>
      <c r="P158" s="16">
        <v>0</v>
      </c>
      <c r="Q158" s="16">
        <v>0</v>
      </c>
      <c r="R158" s="16">
        <v>0</v>
      </c>
      <c r="S158" s="16">
        <v>0</v>
      </c>
      <c r="T158" s="14">
        <f t="shared" si="47"/>
        <v>3223</v>
      </c>
      <c r="U158" s="14">
        <f>'[1]L02'!C961</f>
        <v>3223</v>
      </c>
      <c r="V158" s="14">
        <f t="shared" si="48"/>
        <v>0</v>
      </c>
      <c r="W158" s="16">
        <v>0</v>
      </c>
    </row>
    <row r="159" s="1" customFormat="1" ht="16.95" customHeight="1" spans="1:23">
      <c r="A159" s="12">
        <v>21308</v>
      </c>
      <c r="B159" s="12" t="s">
        <v>1411</v>
      </c>
      <c r="C159" s="16">
        <v>1077</v>
      </c>
      <c r="D159" s="14">
        <f t="shared" si="46"/>
        <v>-299</v>
      </c>
      <c r="E159" s="16">
        <v>0</v>
      </c>
      <c r="F159" s="16">
        <v>1628</v>
      </c>
      <c r="G159" s="16">
        <v>-1077</v>
      </c>
      <c r="H159" s="17">
        <v>0</v>
      </c>
      <c r="I159" s="16">
        <v>0</v>
      </c>
      <c r="J159" s="16">
        <v>0</v>
      </c>
      <c r="K159" s="16">
        <v>0</v>
      </c>
      <c r="L159" s="16">
        <v>0</v>
      </c>
      <c r="M159" s="16">
        <v>-850</v>
      </c>
      <c r="N159" s="16">
        <v>0</v>
      </c>
      <c r="O159" s="16">
        <v>0</v>
      </c>
      <c r="P159" s="16">
        <v>0</v>
      </c>
      <c r="Q159" s="16">
        <v>0</v>
      </c>
      <c r="R159" s="16">
        <v>0</v>
      </c>
      <c r="S159" s="16">
        <v>0</v>
      </c>
      <c r="T159" s="14">
        <f t="shared" si="47"/>
        <v>778</v>
      </c>
      <c r="U159" s="14">
        <f>'[1]L02'!C968</f>
        <v>778</v>
      </c>
      <c r="V159" s="14">
        <f t="shared" si="48"/>
        <v>0</v>
      </c>
      <c r="W159" s="16">
        <v>0</v>
      </c>
    </row>
    <row r="160" s="1" customFormat="1" ht="16.95" customHeight="1" spans="1:23">
      <c r="A160" s="12">
        <v>21309</v>
      </c>
      <c r="B160" s="12" t="s">
        <v>1418</v>
      </c>
      <c r="C160" s="16">
        <v>1186</v>
      </c>
      <c r="D160" s="14">
        <f t="shared" si="46"/>
        <v>1186</v>
      </c>
      <c r="E160" s="16">
        <v>0</v>
      </c>
      <c r="F160" s="16">
        <v>1186</v>
      </c>
      <c r="G160" s="16">
        <v>0</v>
      </c>
      <c r="H160" s="17">
        <v>0</v>
      </c>
      <c r="I160" s="16">
        <v>0</v>
      </c>
      <c r="J160" s="16">
        <v>0</v>
      </c>
      <c r="K160" s="16">
        <v>0</v>
      </c>
      <c r="L160" s="16">
        <v>0</v>
      </c>
      <c r="M160" s="16">
        <v>0</v>
      </c>
      <c r="N160" s="16">
        <v>0</v>
      </c>
      <c r="O160" s="16">
        <v>0</v>
      </c>
      <c r="P160" s="16">
        <v>0</v>
      </c>
      <c r="Q160" s="16">
        <v>0</v>
      </c>
      <c r="R160" s="16">
        <v>0</v>
      </c>
      <c r="S160" s="16">
        <v>0</v>
      </c>
      <c r="T160" s="14">
        <f t="shared" si="47"/>
        <v>2372</v>
      </c>
      <c r="U160" s="14">
        <f>'[1]L02'!C975</f>
        <v>2372</v>
      </c>
      <c r="V160" s="14">
        <f t="shared" si="48"/>
        <v>0</v>
      </c>
      <c r="W160" s="16">
        <v>0</v>
      </c>
    </row>
    <row r="161" s="1" customFormat="1" ht="16.95" customHeight="1" spans="1:23">
      <c r="A161" s="12">
        <v>21399</v>
      </c>
      <c r="B161" s="12" t="s">
        <v>2045</v>
      </c>
      <c r="C161" s="16">
        <v>0</v>
      </c>
      <c r="D161" s="14">
        <f t="shared" si="46"/>
        <v>66</v>
      </c>
      <c r="E161" s="16">
        <v>0</v>
      </c>
      <c r="F161" s="16">
        <v>0</v>
      </c>
      <c r="G161" s="16">
        <v>66</v>
      </c>
      <c r="H161" s="17">
        <v>0</v>
      </c>
      <c r="I161" s="16">
        <v>0</v>
      </c>
      <c r="J161" s="16">
        <v>0</v>
      </c>
      <c r="K161" s="16">
        <v>0</v>
      </c>
      <c r="L161" s="16">
        <v>0</v>
      </c>
      <c r="M161" s="16">
        <v>0</v>
      </c>
      <c r="N161" s="16">
        <v>0</v>
      </c>
      <c r="O161" s="16">
        <v>0</v>
      </c>
      <c r="P161" s="16">
        <v>0</v>
      </c>
      <c r="Q161" s="16">
        <v>0</v>
      </c>
      <c r="R161" s="16">
        <v>0</v>
      </c>
      <c r="S161" s="16">
        <v>0</v>
      </c>
      <c r="T161" s="14">
        <f t="shared" si="47"/>
        <v>66</v>
      </c>
      <c r="U161" s="14">
        <f>'[1]L02'!C978</f>
        <v>0</v>
      </c>
      <c r="V161" s="14">
        <f t="shared" si="48"/>
        <v>66</v>
      </c>
      <c r="W161" s="16">
        <v>66</v>
      </c>
    </row>
    <row r="162" s="1" customFormat="1" ht="16.95" customHeight="1" spans="1:23">
      <c r="A162" s="12">
        <v>214</v>
      </c>
      <c r="B162" s="15" t="s">
        <v>1424</v>
      </c>
      <c r="C162" s="14">
        <f t="shared" ref="C162:W162" si="49">SUM(C163:C169)</f>
        <v>8755</v>
      </c>
      <c r="D162" s="14">
        <f t="shared" si="49"/>
        <v>8068</v>
      </c>
      <c r="E162" s="14">
        <f t="shared" si="49"/>
        <v>0</v>
      </c>
      <c r="F162" s="14">
        <f t="shared" si="49"/>
        <v>183</v>
      </c>
      <c r="G162" s="14">
        <f t="shared" si="49"/>
        <v>-4368</v>
      </c>
      <c r="H162" s="14">
        <f t="shared" si="49"/>
        <v>0</v>
      </c>
      <c r="I162" s="14">
        <f t="shared" si="49"/>
        <v>-1518</v>
      </c>
      <c r="J162" s="14">
        <f t="shared" si="49"/>
        <v>0</v>
      </c>
      <c r="K162" s="14">
        <f t="shared" si="49"/>
        <v>0</v>
      </c>
      <c r="L162" s="14">
        <f t="shared" si="49"/>
        <v>0</v>
      </c>
      <c r="M162" s="14">
        <f t="shared" si="49"/>
        <v>13771</v>
      </c>
      <c r="N162" s="14">
        <f t="shared" si="49"/>
        <v>0</v>
      </c>
      <c r="O162" s="14">
        <f t="shared" si="49"/>
        <v>0</v>
      </c>
      <c r="P162" s="14">
        <f t="shared" si="49"/>
        <v>0</v>
      </c>
      <c r="Q162" s="14">
        <f t="shared" si="49"/>
        <v>0</v>
      </c>
      <c r="R162" s="14">
        <f t="shared" si="49"/>
        <v>0</v>
      </c>
      <c r="S162" s="14">
        <f t="shared" si="49"/>
        <v>0</v>
      </c>
      <c r="T162" s="14">
        <f t="shared" si="49"/>
        <v>16823</v>
      </c>
      <c r="U162" s="14">
        <f t="shared" si="49"/>
        <v>15049</v>
      </c>
      <c r="V162" s="14">
        <f t="shared" si="49"/>
        <v>1774</v>
      </c>
      <c r="W162" s="14">
        <f t="shared" si="49"/>
        <v>1774</v>
      </c>
    </row>
    <row r="163" s="1" customFormat="1" ht="16.95" customHeight="1" spans="1:23">
      <c r="A163" s="12">
        <v>21401</v>
      </c>
      <c r="B163" s="12" t="s">
        <v>1425</v>
      </c>
      <c r="C163" s="16">
        <v>4368</v>
      </c>
      <c r="D163" s="14">
        <f t="shared" ref="D163:D169" si="50">SUM(E163:S163)</f>
        <v>7885</v>
      </c>
      <c r="E163" s="16">
        <v>0</v>
      </c>
      <c r="F163" s="16">
        <v>0</v>
      </c>
      <c r="G163" s="16">
        <v>-4368</v>
      </c>
      <c r="H163" s="17">
        <v>0</v>
      </c>
      <c r="I163" s="16">
        <v>-1518</v>
      </c>
      <c r="J163" s="16">
        <v>0</v>
      </c>
      <c r="K163" s="16">
        <v>0</v>
      </c>
      <c r="L163" s="16">
        <v>0</v>
      </c>
      <c r="M163" s="16">
        <v>13771</v>
      </c>
      <c r="N163" s="16">
        <v>0</v>
      </c>
      <c r="O163" s="16">
        <v>0</v>
      </c>
      <c r="P163" s="16">
        <v>0</v>
      </c>
      <c r="Q163" s="16">
        <v>0</v>
      </c>
      <c r="R163" s="16">
        <v>0</v>
      </c>
      <c r="S163" s="16">
        <v>0</v>
      </c>
      <c r="T163" s="14">
        <f t="shared" ref="T163:T169" si="51">C163+D163</f>
        <v>12253</v>
      </c>
      <c r="U163" s="14">
        <f>'[1]L02'!C982</f>
        <v>12253</v>
      </c>
      <c r="V163" s="14">
        <f t="shared" ref="V163:V169" si="52">T163-U163</f>
        <v>0</v>
      </c>
      <c r="W163" s="16">
        <v>0</v>
      </c>
    </row>
    <row r="164" s="1" customFormat="1" ht="16.95" customHeight="1" spans="1:23">
      <c r="A164" s="12">
        <v>21402</v>
      </c>
      <c r="B164" s="12" t="s">
        <v>1445</v>
      </c>
      <c r="C164" s="16">
        <v>0</v>
      </c>
      <c r="D164" s="14">
        <f t="shared" si="50"/>
        <v>0</v>
      </c>
      <c r="E164" s="16">
        <v>0</v>
      </c>
      <c r="F164" s="16">
        <v>0</v>
      </c>
      <c r="G164" s="16">
        <v>0</v>
      </c>
      <c r="H164" s="17">
        <v>0</v>
      </c>
      <c r="I164" s="16">
        <v>0</v>
      </c>
      <c r="J164" s="16">
        <v>0</v>
      </c>
      <c r="K164" s="16">
        <v>0</v>
      </c>
      <c r="L164" s="16">
        <v>0</v>
      </c>
      <c r="M164" s="16">
        <v>0</v>
      </c>
      <c r="N164" s="16">
        <v>0</v>
      </c>
      <c r="O164" s="16">
        <v>0</v>
      </c>
      <c r="P164" s="16">
        <v>0</v>
      </c>
      <c r="Q164" s="16">
        <v>0</v>
      </c>
      <c r="R164" s="16">
        <v>0</v>
      </c>
      <c r="S164" s="16">
        <v>0</v>
      </c>
      <c r="T164" s="14">
        <f t="shared" si="51"/>
        <v>0</v>
      </c>
      <c r="U164" s="14">
        <f>'[1]L02'!C1005</f>
        <v>0</v>
      </c>
      <c r="V164" s="14">
        <f t="shared" si="52"/>
        <v>0</v>
      </c>
      <c r="W164" s="16">
        <v>0</v>
      </c>
    </row>
    <row r="165" s="1" customFormat="1" ht="16.95" customHeight="1" spans="1:23">
      <c r="A165" s="12">
        <v>21403</v>
      </c>
      <c r="B165" s="12" t="s">
        <v>1452</v>
      </c>
      <c r="C165" s="16">
        <v>0</v>
      </c>
      <c r="D165" s="14">
        <f t="shared" si="50"/>
        <v>0</v>
      </c>
      <c r="E165" s="16">
        <v>0</v>
      </c>
      <c r="F165" s="16">
        <v>0</v>
      </c>
      <c r="G165" s="16">
        <v>0</v>
      </c>
      <c r="H165" s="17">
        <v>0</v>
      </c>
      <c r="I165" s="16">
        <v>0</v>
      </c>
      <c r="J165" s="16">
        <v>0</v>
      </c>
      <c r="K165" s="16">
        <v>0</v>
      </c>
      <c r="L165" s="16">
        <v>0</v>
      </c>
      <c r="M165" s="16">
        <v>0</v>
      </c>
      <c r="N165" s="16">
        <v>0</v>
      </c>
      <c r="O165" s="16">
        <v>0</v>
      </c>
      <c r="P165" s="16">
        <v>0</v>
      </c>
      <c r="Q165" s="16">
        <v>0</v>
      </c>
      <c r="R165" s="16">
        <v>0</v>
      </c>
      <c r="S165" s="16">
        <v>0</v>
      </c>
      <c r="T165" s="14">
        <f t="shared" si="51"/>
        <v>0</v>
      </c>
      <c r="U165" s="14">
        <f>'[1]L02'!C1015</f>
        <v>0</v>
      </c>
      <c r="V165" s="14">
        <f t="shared" si="52"/>
        <v>0</v>
      </c>
      <c r="W165" s="16">
        <v>0</v>
      </c>
    </row>
    <row r="166" s="1" customFormat="1" ht="16.95" customHeight="1" spans="1:23">
      <c r="A166" s="12">
        <v>21404</v>
      </c>
      <c r="B166" s="12" t="s">
        <v>1459</v>
      </c>
      <c r="C166" s="16">
        <v>1011</v>
      </c>
      <c r="D166" s="14">
        <f t="shared" si="50"/>
        <v>-146</v>
      </c>
      <c r="E166" s="16">
        <v>0</v>
      </c>
      <c r="F166" s="16">
        <v>-146</v>
      </c>
      <c r="G166" s="16">
        <v>0</v>
      </c>
      <c r="H166" s="17">
        <v>0</v>
      </c>
      <c r="I166" s="16">
        <v>0</v>
      </c>
      <c r="J166" s="16">
        <v>0</v>
      </c>
      <c r="K166" s="16">
        <v>0</v>
      </c>
      <c r="L166" s="16">
        <v>0</v>
      </c>
      <c r="M166" s="16">
        <v>0</v>
      </c>
      <c r="N166" s="16">
        <v>0</v>
      </c>
      <c r="O166" s="16">
        <v>0</v>
      </c>
      <c r="P166" s="16">
        <v>0</v>
      </c>
      <c r="Q166" s="16">
        <v>0</v>
      </c>
      <c r="R166" s="16">
        <v>0</v>
      </c>
      <c r="S166" s="16">
        <v>0</v>
      </c>
      <c r="T166" s="14">
        <f t="shared" si="51"/>
        <v>865</v>
      </c>
      <c r="U166" s="14">
        <f>'[1]L02'!C1025</f>
        <v>865</v>
      </c>
      <c r="V166" s="14">
        <f t="shared" si="52"/>
        <v>0</v>
      </c>
      <c r="W166" s="16">
        <v>0</v>
      </c>
    </row>
    <row r="167" s="1" customFormat="1" ht="16.95" customHeight="1" spans="1:23">
      <c r="A167" s="12">
        <v>21405</v>
      </c>
      <c r="B167" s="12" t="s">
        <v>1464</v>
      </c>
      <c r="C167" s="16">
        <v>0</v>
      </c>
      <c r="D167" s="14">
        <f t="shared" si="50"/>
        <v>0</v>
      </c>
      <c r="E167" s="16">
        <v>0</v>
      </c>
      <c r="F167" s="16">
        <v>0</v>
      </c>
      <c r="G167" s="16">
        <v>0</v>
      </c>
      <c r="H167" s="17">
        <v>0</v>
      </c>
      <c r="I167" s="16">
        <v>0</v>
      </c>
      <c r="J167" s="16">
        <v>0</v>
      </c>
      <c r="K167" s="16">
        <v>0</v>
      </c>
      <c r="L167" s="16">
        <v>0</v>
      </c>
      <c r="M167" s="16">
        <v>0</v>
      </c>
      <c r="N167" s="16">
        <v>0</v>
      </c>
      <c r="O167" s="16">
        <v>0</v>
      </c>
      <c r="P167" s="16">
        <v>0</v>
      </c>
      <c r="Q167" s="16">
        <v>0</v>
      </c>
      <c r="R167" s="16">
        <v>0</v>
      </c>
      <c r="S167" s="16">
        <v>0</v>
      </c>
      <c r="T167" s="14">
        <f t="shared" si="51"/>
        <v>0</v>
      </c>
      <c r="U167" s="14">
        <f>'[1]L02'!C1030</f>
        <v>0</v>
      </c>
      <c r="V167" s="14">
        <f t="shared" si="52"/>
        <v>0</v>
      </c>
      <c r="W167" s="16">
        <v>0</v>
      </c>
    </row>
    <row r="168" s="1" customFormat="1" ht="16.95" customHeight="1" spans="1:23">
      <c r="A168" s="12">
        <v>21406</v>
      </c>
      <c r="B168" s="12" t="s">
        <v>1467</v>
      </c>
      <c r="C168" s="16">
        <v>3326</v>
      </c>
      <c r="D168" s="14">
        <f t="shared" si="50"/>
        <v>0</v>
      </c>
      <c r="E168" s="16">
        <v>0</v>
      </c>
      <c r="F168" s="16">
        <v>0</v>
      </c>
      <c r="G168" s="16">
        <v>0</v>
      </c>
      <c r="H168" s="17">
        <v>0</v>
      </c>
      <c r="I168" s="16">
        <v>0</v>
      </c>
      <c r="J168" s="16">
        <v>0</v>
      </c>
      <c r="K168" s="16">
        <v>0</v>
      </c>
      <c r="L168" s="16">
        <v>0</v>
      </c>
      <c r="M168" s="16">
        <v>0</v>
      </c>
      <c r="N168" s="16">
        <v>0</v>
      </c>
      <c r="O168" s="16">
        <v>0</v>
      </c>
      <c r="P168" s="16">
        <v>0</v>
      </c>
      <c r="Q168" s="16">
        <v>0</v>
      </c>
      <c r="R168" s="16">
        <v>0</v>
      </c>
      <c r="S168" s="16">
        <v>0</v>
      </c>
      <c r="T168" s="14">
        <f t="shared" si="51"/>
        <v>3326</v>
      </c>
      <c r="U168" s="14">
        <f>'[1]L02'!C1037</f>
        <v>1552</v>
      </c>
      <c r="V168" s="14">
        <f t="shared" si="52"/>
        <v>1774</v>
      </c>
      <c r="W168" s="16">
        <v>1774</v>
      </c>
    </row>
    <row r="169" s="1" customFormat="1" ht="16.95" customHeight="1" spans="1:23">
      <c r="A169" s="12">
        <v>21499</v>
      </c>
      <c r="B169" s="12" t="s">
        <v>2046</v>
      </c>
      <c r="C169" s="16">
        <v>50</v>
      </c>
      <c r="D169" s="14">
        <f t="shared" si="50"/>
        <v>329</v>
      </c>
      <c r="E169" s="16">
        <v>0</v>
      </c>
      <c r="F169" s="16">
        <v>329</v>
      </c>
      <c r="G169" s="16">
        <v>0</v>
      </c>
      <c r="H169" s="17">
        <v>0</v>
      </c>
      <c r="I169" s="16">
        <v>0</v>
      </c>
      <c r="J169" s="16">
        <v>0</v>
      </c>
      <c r="K169" s="16">
        <v>0</v>
      </c>
      <c r="L169" s="16">
        <v>0</v>
      </c>
      <c r="M169" s="16">
        <v>0</v>
      </c>
      <c r="N169" s="16">
        <v>0</v>
      </c>
      <c r="O169" s="16">
        <v>0</v>
      </c>
      <c r="P169" s="16">
        <v>0</v>
      </c>
      <c r="Q169" s="16">
        <v>0</v>
      </c>
      <c r="R169" s="16">
        <v>0</v>
      </c>
      <c r="S169" s="16">
        <v>0</v>
      </c>
      <c r="T169" s="14">
        <f t="shared" si="51"/>
        <v>379</v>
      </c>
      <c r="U169" s="14">
        <f>'[1]L02'!C1042</f>
        <v>379</v>
      </c>
      <c r="V169" s="14">
        <f t="shared" si="52"/>
        <v>0</v>
      </c>
      <c r="W169" s="16">
        <v>0</v>
      </c>
    </row>
    <row r="170" s="1" customFormat="1" ht="16.95" customHeight="1" spans="1:23">
      <c r="A170" s="12">
        <v>215</v>
      </c>
      <c r="B170" s="15" t="s">
        <v>1475</v>
      </c>
      <c r="C170" s="14">
        <f t="shared" ref="C170:W170" si="53">SUM(C171:C177)</f>
        <v>37903</v>
      </c>
      <c r="D170" s="14">
        <f t="shared" si="53"/>
        <v>-33634</v>
      </c>
      <c r="E170" s="14">
        <f t="shared" si="53"/>
        <v>0</v>
      </c>
      <c r="F170" s="14">
        <f t="shared" si="53"/>
        <v>0</v>
      </c>
      <c r="G170" s="14">
        <f t="shared" si="53"/>
        <v>434</v>
      </c>
      <c r="H170" s="14">
        <f t="shared" si="53"/>
        <v>0</v>
      </c>
      <c r="I170" s="14">
        <f t="shared" si="53"/>
        <v>0</v>
      </c>
      <c r="J170" s="14">
        <f t="shared" si="53"/>
        <v>0</v>
      </c>
      <c r="K170" s="14">
        <f t="shared" si="53"/>
        <v>0</v>
      </c>
      <c r="L170" s="14">
        <f t="shared" si="53"/>
        <v>0</v>
      </c>
      <c r="M170" s="14">
        <f t="shared" si="53"/>
        <v>-34068</v>
      </c>
      <c r="N170" s="14">
        <f t="shared" si="53"/>
        <v>0</v>
      </c>
      <c r="O170" s="14">
        <f t="shared" si="53"/>
        <v>0</v>
      </c>
      <c r="P170" s="14">
        <f t="shared" si="53"/>
        <v>0</v>
      </c>
      <c r="Q170" s="14">
        <f t="shared" si="53"/>
        <v>0</v>
      </c>
      <c r="R170" s="14">
        <f t="shared" si="53"/>
        <v>0</v>
      </c>
      <c r="S170" s="14">
        <f t="shared" si="53"/>
        <v>0</v>
      </c>
      <c r="T170" s="14">
        <f t="shared" si="53"/>
        <v>4269</v>
      </c>
      <c r="U170" s="14">
        <f t="shared" si="53"/>
        <v>4269</v>
      </c>
      <c r="V170" s="14">
        <f t="shared" si="53"/>
        <v>0</v>
      </c>
      <c r="W170" s="14">
        <f t="shared" si="53"/>
        <v>0</v>
      </c>
    </row>
    <row r="171" s="1" customFormat="1" ht="16.95" customHeight="1" spans="1:23">
      <c r="A171" s="12">
        <v>21501</v>
      </c>
      <c r="B171" s="12" t="s">
        <v>1476</v>
      </c>
      <c r="C171" s="16">
        <v>0</v>
      </c>
      <c r="D171" s="14">
        <f t="shared" ref="D171:D177" si="54">SUM(E171:S171)</f>
        <v>0</v>
      </c>
      <c r="E171" s="16">
        <v>0</v>
      </c>
      <c r="F171" s="16">
        <v>0</v>
      </c>
      <c r="G171" s="16">
        <v>0</v>
      </c>
      <c r="H171" s="17">
        <v>0</v>
      </c>
      <c r="I171" s="16">
        <v>0</v>
      </c>
      <c r="J171" s="16">
        <v>0</v>
      </c>
      <c r="K171" s="16">
        <v>0</v>
      </c>
      <c r="L171" s="16">
        <v>0</v>
      </c>
      <c r="M171" s="16">
        <v>0</v>
      </c>
      <c r="N171" s="16">
        <v>0</v>
      </c>
      <c r="O171" s="16">
        <v>0</v>
      </c>
      <c r="P171" s="16">
        <v>0</v>
      </c>
      <c r="Q171" s="16">
        <v>0</v>
      </c>
      <c r="R171" s="16">
        <v>0</v>
      </c>
      <c r="S171" s="16">
        <v>0</v>
      </c>
      <c r="T171" s="14">
        <f t="shared" ref="T171:T177" si="55">C171+D171</f>
        <v>0</v>
      </c>
      <c r="U171" s="14">
        <f>'[1]L02'!C1046</f>
        <v>0</v>
      </c>
      <c r="V171" s="14">
        <f t="shared" ref="V171:V177" si="56">T171-U171</f>
        <v>0</v>
      </c>
      <c r="W171" s="16">
        <v>0</v>
      </c>
    </row>
    <row r="172" s="1" customFormat="1" ht="16.95" customHeight="1" spans="1:23">
      <c r="A172" s="12">
        <v>21502</v>
      </c>
      <c r="B172" s="12" t="s">
        <v>1483</v>
      </c>
      <c r="C172" s="16">
        <v>1</v>
      </c>
      <c r="D172" s="14">
        <f t="shared" si="54"/>
        <v>1</v>
      </c>
      <c r="E172" s="16">
        <v>0</v>
      </c>
      <c r="F172" s="16">
        <v>0</v>
      </c>
      <c r="G172" s="16">
        <v>0</v>
      </c>
      <c r="H172" s="17">
        <v>0</v>
      </c>
      <c r="I172" s="16">
        <v>0</v>
      </c>
      <c r="J172" s="16">
        <v>0</v>
      </c>
      <c r="K172" s="16">
        <v>0</v>
      </c>
      <c r="L172" s="16">
        <v>0</v>
      </c>
      <c r="M172" s="16">
        <v>1</v>
      </c>
      <c r="N172" s="16">
        <v>0</v>
      </c>
      <c r="O172" s="16">
        <v>0</v>
      </c>
      <c r="P172" s="16">
        <v>0</v>
      </c>
      <c r="Q172" s="16">
        <v>0</v>
      </c>
      <c r="R172" s="16">
        <v>0</v>
      </c>
      <c r="S172" s="16">
        <v>0</v>
      </c>
      <c r="T172" s="14">
        <f t="shared" si="55"/>
        <v>2</v>
      </c>
      <c r="U172" s="14">
        <f>'[1]L02'!C1056</f>
        <v>2</v>
      </c>
      <c r="V172" s="14">
        <f t="shared" si="56"/>
        <v>0</v>
      </c>
      <c r="W172" s="16">
        <v>0</v>
      </c>
    </row>
    <row r="173" s="1" customFormat="1" ht="16.95" customHeight="1" spans="1:23">
      <c r="A173" s="12">
        <v>21503</v>
      </c>
      <c r="B173" s="12" t="s">
        <v>1496</v>
      </c>
      <c r="C173" s="16">
        <v>0</v>
      </c>
      <c r="D173" s="14">
        <f t="shared" si="54"/>
        <v>0</v>
      </c>
      <c r="E173" s="16">
        <v>0</v>
      </c>
      <c r="F173" s="16">
        <v>0</v>
      </c>
      <c r="G173" s="16">
        <v>0</v>
      </c>
      <c r="H173" s="17">
        <v>0</v>
      </c>
      <c r="I173" s="16">
        <v>0</v>
      </c>
      <c r="J173" s="16">
        <v>0</v>
      </c>
      <c r="K173" s="16">
        <v>0</v>
      </c>
      <c r="L173" s="16">
        <v>0</v>
      </c>
      <c r="M173" s="16">
        <v>0</v>
      </c>
      <c r="N173" s="16">
        <v>0</v>
      </c>
      <c r="O173" s="16">
        <v>0</v>
      </c>
      <c r="P173" s="16">
        <v>0</v>
      </c>
      <c r="Q173" s="16">
        <v>0</v>
      </c>
      <c r="R173" s="16">
        <v>0</v>
      </c>
      <c r="S173" s="16">
        <v>0</v>
      </c>
      <c r="T173" s="14">
        <f t="shared" si="55"/>
        <v>0</v>
      </c>
      <c r="U173" s="14">
        <f>'[1]L02'!C1072</f>
        <v>0</v>
      </c>
      <c r="V173" s="14">
        <f t="shared" si="56"/>
        <v>0</v>
      </c>
      <c r="W173" s="16">
        <v>0</v>
      </c>
    </row>
    <row r="174" s="1" customFormat="1" ht="16.95" customHeight="1" spans="1:23">
      <c r="A174" s="12">
        <v>21505</v>
      </c>
      <c r="B174" s="12" t="s">
        <v>1498</v>
      </c>
      <c r="C174" s="16">
        <v>285</v>
      </c>
      <c r="D174" s="14">
        <f t="shared" si="54"/>
        <v>126</v>
      </c>
      <c r="E174" s="16">
        <v>0</v>
      </c>
      <c r="F174" s="16">
        <v>0</v>
      </c>
      <c r="G174" s="16">
        <v>-7</v>
      </c>
      <c r="H174" s="17">
        <v>0</v>
      </c>
      <c r="I174" s="16">
        <v>0</v>
      </c>
      <c r="J174" s="16">
        <v>0</v>
      </c>
      <c r="K174" s="16">
        <v>0</v>
      </c>
      <c r="L174" s="16">
        <v>0</v>
      </c>
      <c r="M174" s="16">
        <v>133</v>
      </c>
      <c r="N174" s="16">
        <v>0</v>
      </c>
      <c r="O174" s="16">
        <v>0</v>
      </c>
      <c r="P174" s="16">
        <v>0</v>
      </c>
      <c r="Q174" s="16">
        <v>0</v>
      </c>
      <c r="R174" s="16">
        <v>0</v>
      </c>
      <c r="S174" s="16">
        <v>0</v>
      </c>
      <c r="T174" s="14">
        <f t="shared" si="55"/>
        <v>411</v>
      </c>
      <c r="U174" s="14">
        <f>'[1]L02'!C1077</f>
        <v>411</v>
      </c>
      <c r="V174" s="14">
        <f t="shared" si="56"/>
        <v>0</v>
      </c>
      <c r="W174" s="16">
        <v>0</v>
      </c>
    </row>
    <row r="175" s="1" customFormat="1" ht="16.95" customHeight="1" spans="1:23">
      <c r="A175" s="12">
        <v>21507</v>
      </c>
      <c r="B175" s="12" t="s">
        <v>1508</v>
      </c>
      <c r="C175" s="16">
        <v>231</v>
      </c>
      <c r="D175" s="14">
        <f t="shared" si="54"/>
        <v>-50</v>
      </c>
      <c r="E175" s="16">
        <v>0</v>
      </c>
      <c r="F175" s="16">
        <v>0</v>
      </c>
      <c r="G175" s="16">
        <v>-10</v>
      </c>
      <c r="H175" s="17">
        <v>0</v>
      </c>
      <c r="I175" s="16">
        <v>0</v>
      </c>
      <c r="J175" s="16">
        <v>0</v>
      </c>
      <c r="K175" s="16">
        <v>0</v>
      </c>
      <c r="L175" s="16">
        <v>0</v>
      </c>
      <c r="M175" s="16">
        <v>-40</v>
      </c>
      <c r="N175" s="16">
        <v>0</v>
      </c>
      <c r="O175" s="16">
        <v>0</v>
      </c>
      <c r="P175" s="16">
        <v>0</v>
      </c>
      <c r="Q175" s="16">
        <v>0</v>
      </c>
      <c r="R175" s="16">
        <v>0</v>
      </c>
      <c r="S175" s="16">
        <v>0</v>
      </c>
      <c r="T175" s="14">
        <f t="shared" si="55"/>
        <v>181</v>
      </c>
      <c r="U175" s="14">
        <f>'[1]L02'!C1091</f>
        <v>181</v>
      </c>
      <c r="V175" s="14">
        <f t="shared" si="56"/>
        <v>0</v>
      </c>
      <c r="W175" s="16">
        <v>0</v>
      </c>
    </row>
    <row r="176" s="1" customFormat="1" ht="16.95" customHeight="1" spans="1:23">
      <c r="A176" s="12">
        <v>21508</v>
      </c>
      <c r="B176" s="12" t="s">
        <v>1512</v>
      </c>
      <c r="C176" s="16">
        <v>37119</v>
      </c>
      <c r="D176" s="14">
        <f t="shared" si="54"/>
        <v>-33917</v>
      </c>
      <c r="E176" s="16">
        <v>0</v>
      </c>
      <c r="F176" s="16">
        <v>0</v>
      </c>
      <c r="G176" s="16">
        <v>219</v>
      </c>
      <c r="H176" s="17">
        <v>0</v>
      </c>
      <c r="I176" s="16">
        <v>0</v>
      </c>
      <c r="J176" s="16">
        <v>0</v>
      </c>
      <c r="K176" s="16">
        <v>0</v>
      </c>
      <c r="L176" s="16">
        <v>0</v>
      </c>
      <c r="M176" s="16">
        <v>-34136</v>
      </c>
      <c r="N176" s="16">
        <v>0</v>
      </c>
      <c r="O176" s="16">
        <v>0</v>
      </c>
      <c r="P176" s="16">
        <v>0</v>
      </c>
      <c r="Q176" s="16">
        <v>0</v>
      </c>
      <c r="R176" s="16">
        <v>0</v>
      </c>
      <c r="S176" s="16">
        <v>0</v>
      </c>
      <c r="T176" s="14">
        <f t="shared" si="55"/>
        <v>3202</v>
      </c>
      <c r="U176" s="14">
        <f>'[1]L02'!C1098</f>
        <v>3202</v>
      </c>
      <c r="V176" s="14">
        <f t="shared" si="56"/>
        <v>0</v>
      </c>
      <c r="W176" s="16">
        <v>0</v>
      </c>
    </row>
    <row r="177" s="1" customFormat="1" ht="16.95" customHeight="1" spans="1:23">
      <c r="A177" s="12">
        <v>21599</v>
      </c>
      <c r="B177" s="12" t="s">
        <v>2047</v>
      </c>
      <c r="C177" s="16">
        <v>267</v>
      </c>
      <c r="D177" s="14">
        <f t="shared" si="54"/>
        <v>206</v>
      </c>
      <c r="E177" s="16">
        <v>0</v>
      </c>
      <c r="F177" s="16">
        <v>0</v>
      </c>
      <c r="G177" s="16">
        <v>232</v>
      </c>
      <c r="H177" s="17">
        <v>0</v>
      </c>
      <c r="I177" s="16">
        <v>0</v>
      </c>
      <c r="J177" s="16">
        <v>0</v>
      </c>
      <c r="K177" s="16">
        <v>0</v>
      </c>
      <c r="L177" s="16">
        <v>0</v>
      </c>
      <c r="M177" s="16">
        <v>-26</v>
      </c>
      <c r="N177" s="16">
        <v>0</v>
      </c>
      <c r="O177" s="16">
        <v>0</v>
      </c>
      <c r="P177" s="16">
        <v>0</v>
      </c>
      <c r="Q177" s="16">
        <v>0</v>
      </c>
      <c r="R177" s="16">
        <v>0</v>
      </c>
      <c r="S177" s="16">
        <v>0</v>
      </c>
      <c r="T177" s="14">
        <f t="shared" si="55"/>
        <v>473</v>
      </c>
      <c r="U177" s="14">
        <f>'[1]L02'!C1105</f>
        <v>473</v>
      </c>
      <c r="V177" s="14">
        <f t="shared" si="56"/>
        <v>0</v>
      </c>
      <c r="W177" s="16">
        <v>0</v>
      </c>
    </row>
    <row r="178" s="1" customFormat="1" ht="16.95" customHeight="1" spans="1:23">
      <c r="A178" s="12">
        <v>216</v>
      </c>
      <c r="B178" s="15" t="s">
        <v>1522</v>
      </c>
      <c r="C178" s="14">
        <f t="shared" ref="C178:W178" si="57">SUM(C179:C181)</f>
        <v>661</v>
      </c>
      <c r="D178" s="14">
        <f t="shared" si="57"/>
        <v>788</v>
      </c>
      <c r="E178" s="14">
        <f t="shared" si="57"/>
        <v>0</v>
      </c>
      <c r="F178" s="14">
        <f t="shared" si="57"/>
        <v>0</v>
      </c>
      <c r="G178" s="14">
        <f t="shared" si="57"/>
        <v>255</v>
      </c>
      <c r="H178" s="14">
        <f t="shared" si="57"/>
        <v>0</v>
      </c>
      <c r="I178" s="14">
        <f t="shared" si="57"/>
        <v>0</v>
      </c>
      <c r="J178" s="14">
        <f t="shared" si="57"/>
        <v>0</v>
      </c>
      <c r="K178" s="14">
        <f t="shared" si="57"/>
        <v>0</v>
      </c>
      <c r="L178" s="14">
        <f t="shared" si="57"/>
        <v>0</v>
      </c>
      <c r="M178" s="14">
        <f t="shared" si="57"/>
        <v>533</v>
      </c>
      <c r="N178" s="14">
        <f t="shared" si="57"/>
        <v>0</v>
      </c>
      <c r="O178" s="14">
        <f t="shared" si="57"/>
        <v>0</v>
      </c>
      <c r="P178" s="14">
        <f t="shared" si="57"/>
        <v>0</v>
      </c>
      <c r="Q178" s="14">
        <f t="shared" si="57"/>
        <v>0</v>
      </c>
      <c r="R178" s="14">
        <f t="shared" si="57"/>
        <v>0</v>
      </c>
      <c r="S178" s="14">
        <f t="shared" si="57"/>
        <v>0</v>
      </c>
      <c r="T178" s="14">
        <f t="shared" si="57"/>
        <v>1449</v>
      </c>
      <c r="U178" s="14">
        <f t="shared" si="57"/>
        <v>1258</v>
      </c>
      <c r="V178" s="14">
        <f t="shared" si="57"/>
        <v>191</v>
      </c>
      <c r="W178" s="14">
        <f t="shared" si="57"/>
        <v>191</v>
      </c>
    </row>
    <row r="179" s="1" customFormat="1" ht="16.95" customHeight="1" spans="1:23">
      <c r="A179" s="12">
        <v>21602</v>
      </c>
      <c r="B179" s="12" t="s">
        <v>1523</v>
      </c>
      <c r="C179" s="16">
        <v>614</v>
      </c>
      <c r="D179" s="14">
        <f t="shared" ref="D179:D181" si="58">SUM(E179:S179)</f>
        <v>628</v>
      </c>
      <c r="E179" s="16">
        <v>0</v>
      </c>
      <c r="F179" s="16">
        <v>0</v>
      </c>
      <c r="G179" s="16">
        <v>68</v>
      </c>
      <c r="H179" s="17">
        <v>0</v>
      </c>
      <c r="I179" s="16">
        <v>0</v>
      </c>
      <c r="J179" s="16">
        <v>0</v>
      </c>
      <c r="K179" s="16">
        <v>0</v>
      </c>
      <c r="L179" s="16">
        <v>0</v>
      </c>
      <c r="M179" s="16">
        <v>560</v>
      </c>
      <c r="N179" s="16">
        <v>0</v>
      </c>
      <c r="O179" s="16">
        <v>0</v>
      </c>
      <c r="P179" s="16">
        <v>0</v>
      </c>
      <c r="Q179" s="16">
        <v>0</v>
      </c>
      <c r="R179" s="16">
        <v>0</v>
      </c>
      <c r="S179" s="16">
        <v>0</v>
      </c>
      <c r="T179" s="14">
        <f t="shared" ref="T179:T181" si="59">C179+D179</f>
        <v>1242</v>
      </c>
      <c r="U179" s="14">
        <f>'[1]L02'!C1112</f>
        <v>1242</v>
      </c>
      <c r="V179" s="14">
        <f t="shared" ref="V179:V181" si="60">T179-U179</f>
        <v>0</v>
      </c>
      <c r="W179" s="16">
        <v>0</v>
      </c>
    </row>
    <row r="180" s="1" customFormat="1" ht="16.95" customHeight="1" spans="1:23">
      <c r="A180" s="12">
        <v>21606</v>
      </c>
      <c r="B180" s="12" t="s">
        <v>1529</v>
      </c>
      <c r="C180" s="16">
        <v>47</v>
      </c>
      <c r="D180" s="14">
        <f t="shared" si="58"/>
        <v>10</v>
      </c>
      <c r="E180" s="16">
        <v>0</v>
      </c>
      <c r="F180" s="16">
        <v>0</v>
      </c>
      <c r="G180" s="16">
        <v>37</v>
      </c>
      <c r="H180" s="17">
        <v>0</v>
      </c>
      <c r="I180" s="16">
        <v>0</v>
      </c>
      <c r="J180" s="16">
        <v>0</v>
      </c>
      <c r="K180" s="16">
        <v>0</v>
      </c>
      <c r="L180" s="16">
        <v>0</v>
      </c>
      <c r="M180" s="16">
        <v>-27</v>
      </c>
      <c r="N180" s="16">
        <v>0</v>
      </c>
      <c r="O180" s="16">
        <v>0</v>
      </c>
      <c r="P180" s="16">
        <v>0</v>
      </c>
      <c r="Q180" s="16">
        <v>0</v>
      </c>
      <c r="R180" s="16">
        <v>0</v>
      </c>
      <c r="S180" s="16">
        <v>0</v>
      </c>
      <c r="T180" s="14">
        <f t="shared" si="59"/>
        <v>57</v>
      </c>
      <c r="U180" s="14">
        <f>'[1]L02'!C1122</f>
        <v>16</v>
      </c>
      <c r="V180" s="14">
        <f t="shared" si="60"/>
        <v>41</v>
      </c>
      <c r="W180" s="16">
        <v>41</v>
      </c>
    </row>
    <row r="181" s="1" customFormat="1" ht="16.95" customHeight="1" spans="1:23">
      <c r="A181" s="12">
        <v>21699</v>
      </c>
      <c r="B181" s="12" t="s">
        <v>2048</v>
      </c>
      <c r="C181" s="16">
        <v>0</v>
      </c>
      <c r="D181" s="14">
        <f t="shared" si="58"/>
        <v>150</v>
      </c>
      <c r="E181" s="16">
        <v>0</v>
      </c>
      <c r="F181" s="16">
        <v>0</v>
      </c>
      <c r="G181" s="16">
        <v>150</v>
      </c>
      <c r="H181" s="17">
        <v>0</v>
      </c>
      <c r="I181" s="16">
        <v>0</v>
      </c>
      <c r="J181" s="16">
        <v>0</v>
      </c>
      <c r="K181" s="16">
        <v>0</v>
      </c>
      <c r="L181" s="16">
        <v>0</v>
      </c>
      <c r="M181" s="16">
        <v>0</v>
      </c>
      <c r="N181" s="16">
        <v>0</v>
      </c>
      <c r="O181" s="16">
        <v>0</v>
      </c>
      <c r="P181" s="16">
        <v>0</v>
      </c>
      <c r="Q181" s="16">
        <v>0</v>
      </c>
      <c r="R181" s="16">
        <v>0</v>
      </c>
      <c r="S181" s="16">
        <v>0</v>
      </c>
      <c r="T181" s="14">
        <f t="shared" si="59"/>
        <v>150</v>
      </c>
      <c r="U181" s="14">
        <f>'[1]L02'!C1128</f>
        <v>0</v>
      </c>
      <c r="V181" s="14">
        <f t="shared" si="60"/>
        <v>150</v>
      </c>
      <c r="W181" s="16">
        <v>150</v>
      </c>
    </row>
    <row r="182" s="1" customFormat="1" ht="16.95" customHeight="1" spans="1:23">
      <c r="A182" s="12">
        <v>217</v>
      </c>
      <c r="B182" s="15" t="s">
        <v>1535</v>
      </c>
      <c r="C182" s="14">
        <f t="shared" ref="C182:W182" si="61">SUM(C183:C187)</f>
        <v>0</v>
      </c>
      <c r="D182" s="14">
        <f t="shared" si="61"/>
        <v>75</v>
      </c>
      <c r="E182" s="14">
        <f t="shared" si="61"/>
        <v>0</v>
      </c>
      <c r="F182" s="14">
        <f t="shared" si="61"/>
        <v>0</v>
      </c>
      <c r="G182" s="14">
        <f t="shared" si="61"/>
        <v>0</v>
      </c>
      <c r="H182" s="14">
        <f t="shared" si="61"/>
        <v>0</v>
      </c>
      <c r="I182" s="14">
        <f t="shared" si="61"/>
        <v>0</v>
      </c>
      <c r="J182" s="14">
        <f t="shared" si="61"/>
        <v>0</v>
      </c>
      <c r="K182" s="14">
        <f t="shared" si="61"/>
        <v>0</v>
      </c>
      <c r="L182" s="14">
        <f t="shared" si="61"/>
        <v>0</v>
      </c>
      <c r="M182" s="14">
        <f t="shared" si="61"/>
        <v>75</v>
      </c>
      <c r="N182" s="14">
        <f t="shared" si="61"/>
        <v>0</v>
      </c>
      <c r="O182" s="14">
        <f t="shared" si="61"/>
        <v>0</v>
      </c>
      <c r="P182" s="14">
        <f t="shared" si="61"/>
        <v>0</v>
      </c>
      <c r="Q182" s="14">
        <f t="shared" si="61"/>
        <v>0</v>
      </c>
      <c r="R182" s="14">
        <f t="shared" si="61"/>
        <v>0</v>
      </c>
      <c r="S182" s="14">
        <f t="shared" si="61"/>
        <v>0</v>
      </c>
      <c r="T182" s="14">
        <f t="shared" si="61"/>
        <v>75</v>
      </c>
      <c r="U182" s="14">
        <f t="shared" si="61"/>
        <v>75</v>
      </c>
      <c r="V182" s="14">
        <f t="shared" si="61"/>
        <v>0</v>
      </c>
      <c r="W182" s="14">
        <f t="shared" si="61"/>
        <v>0</v>
      </c>
    </row>
    <row r="183" s="1" customFormat="1" ht="16.95" customHeight="1" spans="1:23">
      <c r="A183" s="12">
        <v>21701</v>
      </c>
      <c r="B183" s="12" t="s">
        <v>1536</v>
      </c>
      <c r="C183" s="16">
        <v>0</v>
      </c>
      <c r="D183" s="14">
        <f t="shared" ref="D183:D187" si="62">SUM(E183:S183)</f>
        <v>75</v>
      </c>
      <c r="E183" s="16">
        <v>0</v>
      </c>
      <c r="F183" s="16">
        <v>0</v>
      </c>
      <c r="G183" s="16">
        <v>0</v>
      </c>
      <c r="H183" s="17">
        <v>0</v>
      </c>
      <c r="I183" s="16">
        <v>0</v>
      </c>
      <c r="J183" s="16">
        <v>0</v>
      </c>
      <c r="K183" s="16">
        <v>0</v>
      </c>
      <c r="L183" s="16">
        <v>0</v>
      </c>
      <c r="M183" s="16">
        <v>75</v>
      </c>
      <c r="N183" s="16">
        <v>0</v>
      </c>
      <c r="O183" s="16">
        <v>0</v>
      </c>
      <c r="P183" s="16">
        <v>0</v>
      </c>
      <c r="Q183" s="16">
        <v>0</v>
      </c>
      <c r="R183" s="16">
        <v>0</v>
      </c>
      <c r="S183" s="16">
        <v>0</v>
      </c>
      <c r="T183" s="14">
        <f t="shared" ref="T183:T187" si="63">C183+D183</f>
        <v>75</v>
      </c>
      <c r="U183" s="14">
        <f>'[1]L02'!C1132</f>
        <v>75</v>
      </c>
      <c r="V183" s="14">
        <f t="shared" ref="V183:V187" si="64">T183-U183</f>
        <v>0</v>
      </c>
      <c r="W183" s="16">
        <v>0</v>
      </c>
    </row>
    <row r="184" s="1" customFormat="1" ht="16.95" customHeight="1" spans="1:23">
      <c r="A184" s="12">
        <v>21702</v>
      </c>
      <c r="B184" s="12" t="s">
        <v>1539</v>
      </c>
      <c r="C184" s="16">
        <v>0</v>
      </c>
      <c r="D184" s="14">
        <f t="shared" si="62"/>
        <v>0</v>
      </c>
      <c r="E184" s="16">
        <v>0</v>
      </c>
      <c r="F184" s="16">
        <v>0</v>
      </c>
      <c r="G184" s="16">
        <v>0</v>
      </c>
      <c r="H184" s="17">
        <v>0</v>
      </c>
      <c r="I184" s="16">
        <v>0</v>
      </c>
      <c r="J184" s="16">
        <v>0</v>
      </c>
      <c r="K184" s="16">
        <v>0</v>
      </c>
      <c r="L184" s="16">
        <v>0</v>
      </c>
      <c r="M184" s="16">
        <v>0</v>
      </c>
      <c r="N184" s="16">
        <v>0</v>
      </c>
      <c r="O184" s="16">
        <v>0</v>
      </c>
      <c r="P184" s="16">
        <v>0</v>
      </c>
      <c r="Q184" s="16">
        <v>0</v>
      </c>
      <c r="R184" s="16">
        <v>0</v>
      </c>
      <c r="S184" s="16">
        <v>0</v>
      </c>
      <c r="T184" s="14">
        <f t="shared" si="63"/>
        <v>0</v>
      </c>
      <c r="U184" s="14">
        <f>'[1]L02'!C1139</f>
        <v>0</v>
      </c>
      <c r="V184" s="14">
        <f t="shared" si="64"/>
        <v>0</v>
      </c>
      <c r="W184" s="16">
        <v>0</v>
      </c>
    </row>
    <row r="185" s="1" customFormat="1" ht="16.95" customHeight="1" spans="1:23">
      <c r="A185" s="12">
        <v>21703</v>
      </c>
      <c r="B185" s="12" t="s">
        <v>1549</v>
      </c>
      <c r="C185" s="16">
        <v>0</v>
      </c>
      <c r="D185" s="14">
        <f t="shared" si="62"/>
        <v>0</v>
      </c>
      <c r="E185" s="16">
        <v>0</v>
      </c>
      <c r="F185" s="16">
        <v>0</v>
      </c>
      <c r="G185" s="16">
        <v>0</v>
      </c>
      <c r="H185" s="17">
        <v>0</v>
      </c>
      <c r="I185" s="16">
        <v>0</v>
      </c>
      <c r="J185" s="16">
        <v>0</v>
      </c>
      <c r="K185" s="16">
        <v>0</v>
      </c>
      <c r="L185" s="16">
        <v>0</v>
      </c>
      <c r="M185" s="16">
        <v>0</v>
      </c>
      <c r="N185" s="16">
        <v>0</v>
      </c>
      <c r="O185" s="16">
        <v>0</v>
      </c>
      <c r="P185" s="16">
        <v>0</v>
      </c>
      <c r="Q185" s="16">
        <v>0</v>
      </c>
      <c r="R185" s="16">
        <v>0</v>
      </c>
      <c r="S185" s="16">
        <v>0</v>
      </c>
      <c r="T185" s="14">
        <f t="shared" si="63"/>
        <v>0</v>
      </c>
      <c r="U185" s="14">
        <f>'[1]L02'!C1149</f>
        <v>0</v>
      </c>
      <c r="V185" s="14">
        <f t="shared" si="64"/>
        <v>0</v>
      </c>
      <c r="W185" s="16">
        <v>0</v>
      </c>
    </row>
    <row r="186" s="1" customFormat="1" ht="16.95" customHeight="1" spans="1:23">
      <c r="A186" s="12">
        <v>21704</v>
      </c>
      <c r="B186" s="12" t="s">
        <v>1555</v>
      </c>
      <c r="C186" s="16">
        <v>0</v>
      </c>
      <c r="D186" s="14">
        <f t="shared" si="62"/>
        <v>0</v>
      </c>
      <c r="E186" s="16">
        <v>0</v>
      </c>
      <c r="F186" s="16">
        <v>0</v>
      </c>
      <c r="G186" s="16">
        <v>0</v>
      </c>
      <c r="H186" s="17">
        <v>0</v>
      </c>
      <c r="I186" s="16">
        <v>0</v>
      </c>
      <c r="J186" s="16">
        <v>0</v>
      </c>
      <c r="K186" s="16">
        <v>0</v>
      </c>
      <c r="L186" s="16">
        <v>0</v>
      </c>
      <c r="M186" s="16">
        <v>0</v>
      </c>
      <c r="N186" s="16">
        <v>0</v>
      </c>
      <c r="O186" s="16">
        <v>0</v>
      </c>
      <c r="P186" s="16">
        <v>0</v>
      </c>
      <c r="Q186" s="16">
        <v>0</v>
      </c>
      <c r="R186" s="16">
        <v>0</v>
      </c>
      <c r="S186" s="16">
        <v>0</v>
      </c>
      <c r="T186" s="14">
        <f t="shared" si="63"/>
        <v>0</v>
      </c>
      <c r="U186" s="14">
        <f>'[1]L02'!C1155</f>
        <v>0</v>
      </c>
      <c r="V186" s="14">
        <f t="shared" si="64"/>
        <v>0</v>
      </c>
      <c r="W186" s="16">
        <v>0</v>
      </c>
    </row>
    <row r="187" s="1" customFormat="1" ht="16.95" customHeight="1" spans="1:23">
      <c r="A187" s="12">
        <v>21799</v>
      </c>
      <c r="B187" s="12" t="s">
        <v>2049</v>
      </c>
      <c r="C187" s="16">
        <v>0</v>
      </c>
      <c r="D187" s="14">
        <f t="shared" si="62"/>
        <v>0</v>
      </c>
      <c r="E187" s="16">
        <v>0</v>
      </c>
      <c r="F187" s="16">
        <v>0</v>
      </c>
      <c r="G187" s="16">
        <v>0</v>
      </c>
      <c r="H187" s="17">
        <v>0</v>
      </c>
      <c r="I187" s="16">
        <v>0</v>
      </c>
      <c r="J187" s="16">
        <v>0</v>
      </c>
      <c r="K187" s="16">
        <v>0</v>
      </c>
      <c r="L187" s="16">
        <v>0</v>
      </c>
      <c r="M187" s="16">
        <v>0</v>
      </c>
      <c r="N187" s="16">
        <v>0</v>
      </c>
      <c r="O187" s="16">
        <v>0</v>
      </c>
      <c r="P187" s="16">
        <v>0</v>
      </c>
      <c r="Q187" s="16">
        <v>0</v>
      </c>
      <c r="R187" s="16">
        <v>0</v>
      </c>
      <c r="S187" s="16">
        <v>0</v>
      </c>
      <c r="T187" s="14">
        <f t="shared" si="63"/>
        <v>0</v>
      </c>
      <c r="U187" s="14">
        <f>'[1]L02'!C1158</f>
        <v>0</v>
      </c>
      <c r="V187" s="14">
        <f t="shared" si="64"/>
        <v>0</v>
      </c>
      <c r="W187" s="16">
        <v>0</v>
      </c>
    </row>
    <row r="188" s="1" customFormat="1" ht="16.95" customHeight="1" spans="1:23">
      <c r="A188" s="12">
        <v>219</v>
      </c>
      <c r="B188" s="15" t="s">
        <v>1560</v>
      </c>
      <c r="C188" s="14">
        <f t="shared" ref="C188:W188" si="65">SUM(C189:C197)</f>
        <v>30</v>
      </c>
      <c r="D188" s="14">
        <f t="shared" si="65"/>
        <v>-13</v>
      </c>
      <c r="E188" s="14">
        <f t="shared" si="65"/>
        <v>0</v>
      </c>
      <c r="F188" s="14">
        <f t="shared" si="65"/>
        <v>0</v>
      </c>
      <c r="G188" s="14">
        <f t="shared" si="65"/>
        <v>0</v>
      </c>
      <c r="H188" s="14">
        <f t="shared" si="65"/>
        <v>0</v>
      </c>
      <c r="I188" s="14">
        <f t="shared" si="65"/>
        <v>0</v>
      </c>
      <c r="J188" s="14">
        <f t="shared" si="65"/>
        <v>0</v>
      </c>
      <c r="K188" s="14">
        <f t="shared" si="65"/>
        <v>0</v>
      </c>
      <c r="L188" s="14">
        <f t="shared" si="65"/>
        <v>0</v>
      </c>
      <c r="M188" s="14">
        <f t="shared" si="65"/>
        <v>-13</v>
      </c>
      <c r="N188" s="14">
        <f t="shared" si="65"/>
        <v>0</v>
      </c>
      <c r="O188" s="14">
        <f t="shared" si="65"/>
        <v>0</v>
      </c>
      <c r="P188" s="14">
        <f t="shared" si="65"/>
        <v>0</v>
      </c>
      <c r="Q188" s="14">
        <f t="shared" si="65"/>
        <v>0</v>
      </c>
      <c r="R188" s="14">
        <f t="shared" si="65"/>
        <v>0</v>
      </c>
      <c r="S188" s="14">
        <f t="shared" si="65"/>
        <v>0</v>
      </c>
      <c r="T188" s="14">
        <f t="shared" si="65"/>
        <v>17</v>
      </c>
      <c r="U188" s="14">
        <f t="shared" si="65"/>
        <v>17</v>
      </c>
      <c r="V188" s="14">
        <f t="shared" si="65"/>
        <v>0</v>
      </c>
      <c r="W188" s="14">
        <f t="shared" si="65"/>
        <v>0</v>
      </c>
    </row>
    <row r="189" s="1" customFormat="1" ht="16.95" customHeight="1" spans="1:23">
      <c r="A189" s="12">
        <v>21901</v>
      </c>
      <c r="B189" s="12" t="s">
        <v>1561</v>
      </c>
      <c r="C189" s="16">
        <v>30</v>
      </c>
      <c r="D189" s="14">
        <f t="shared" ref="D189:D197" si="66">SUM(E189:S189)</f>
        <v>-30</v>
      </c>
      <c r="E189" s="16">
        <v>0</v>
      </c>
      <c r="F189" s="16">
        <v>0</v>
      </c>
      <c r="G189" s="16">
        <v>0</v>
      </c>
      <c r="H189" s="17">
        <v>0</v>
      </c>
      <c r="I189" s="16">
        <v>0</v>
      </c>
      <c r="J189" s="16">
        <v>0</v>
      </c>
      <c r="K189" s="16">
        <v>0</v>
      </c>
      <c r="L189" s="16">
        <v>0</v>
      </c>
      <c r="M189" s="16">
        <v>-30</v>
      </c>
      <c r="N189" s="16">
        <v>0</v>
      </c>
      <c r="O189" s="16">
        <v>0</v>
      </c>
      <c r="P189" s="16">
        <v>0</v>
      </c>
      <c r="Q189" s="16">
        <v>0</v>
      </c>
      <c r="R189" s="16">
        <v>0</v>
      </c>
      <c r="S189" s="16">
        <v>0</v>
      </c>
      <c r="T189" s="14">
        <f t="shared" ref="T189:T197" si="67">C189+D189</f>
        <v>0</v>
      </c>
      <c r="U189" s="14">
        <f>'[1]L02'!C1161</f>
        <v>0</v>
      </c>
      <c r="V189" s="14">
        <f t="shared" ref="V189:V197" si="68">T189-U189</f>
        <v>0</v>
      </c>
      <c r="W189" s="16">
        <v>0</v>
      </c>
    </row>
    <row r="190" s="1" customFormat="1" ht="16.95" customHeight="1" spans="1:23">
      <c r="A190" s="12">
        <v>21902</v>
      </c>
      <c r="B190" s="12" t="s">
        <v>1562</v>
      </c>
      <c r="C190" s="16">
        <v>0</v>
      </c>
      <c r="D190" s="14">
        <f t="shared" si="66"/>
        <v>17</v>
      </c>
      <c r="E190" s="16">
        <v>0</v>
      </c>
      <c r="F190" s="16">
        <v>0</v>
      </c>
      <c r="G190" s="16">
        <v>0</v>
      </c>
      <c r="H190" s="17">
        <v>0</v>
      </c>
      <c r="I190" s="16">
        <v>0</v>
      </c>
      <c r="J190" s="16">
        <v>0</v>
      </c>
      <c r="K190" s="16">
        <v>0</v>
      </c>
      <c r="L190" s="16">
        <v>0</v>
      </c>
      <c r="M190" s="16">
        <v>17</v>
      </c>
      <c r="N190" s="16">
        <v>0</v>
      </c>
      <c r="O190" s="16">
        <v>0</v>
      </c>
      <c r="P190" s="16">
        <v>0</v>
      </c>
      <c r="Q190" s="16">
        <v>0</v>
      </c>
      <c r="R190" s="16">
        <v>0</v>
      </c>
      <c r="S190" s="16">
        <v>0</v>
      </c>
      <c r="T190" s="14">
        <f t="shared" si="67"/>
        <v>17</v>
      </c>
      <c r="U190" s="14">
        <f>'[1]L02'!C1162</f>
        <v>17</v>
      </c>
      <c r="V190" s="14">
        <f t="shared" si="68"/>
        <v>0</v>
      </c>
      <c r="W190" s="16">
        <v>0</v>
      </c>
    </row>
    <row r="191" s="1" customFormat="1" ht="16.95" customHeight="1" spans="1:23">
      <c r="A191" s="12">
        <v>21903</v>
      </c>
      <c r="B191" s="12" t="s">
        <v>1563</v>
      </c>
      <c r="C191" s="16">
        <v>0</v>
      </c>
      <c r="D191" s="14">
        <f t="shared" si="66"/>
        <v>0</v>
      </c>
      <c r="E191" s="16">
        <v>0</v>
      </c>
      <c r="F191" s="16">
        <v>0</v>
      </c>
      <c r="G191" s="16">
        <v>0</v>
      </c>
      <c r="H191" s="17">
        <v>0</v>
      </c>
      <c r="I191" s="16">
        <v>0</v>
      </c>
      <c r="J191" s="16">
        <v>0</v>
      </c>
      <c r="K191" s="16">
        <v>0</v>
      </c>
      <c r="L191" s="16">
        <v>0</v>
      </c>
      <c r="M191" s="16">
        <v>0</v>
      </c>
      <c r="N191" s="16">
        <v>0</v>
      </c>
      <c r="O191" s="16">
        <v>0</v>
      </c>
      <c r="P191" s="16">
        <v>0</v>
      </c>
      <c r="Q191" s="16">
        <v>0</v>
      </c>
      <c r="R191" s="16">
        <v>0</v>
      </c>
      <c r="S191" s="16">
        <v>0</v>
      </c>
      <c r="T191" s="14">
        <f t="shared" si="67"/>
        <v>0</v>
      </c>
      <c r="U191" s="14">
        <f>'[1]L02'!C1163</f>
        <v>0</v>
      </c>
      <c r="V191" s="14">
        <f t="shared" si="68"/>
        <v>0</v>
      </c>
      <c r="W191" s="16">
        <v>0</v>
      </c>
    </row>
    <row r="192" s="1" customFormat="1" ht="16.95" customHeight="1" spans="1:23">
      <c r="A192" s="12">
        <v>21904</v>
      </c>
      <c r="B192" s="12" t="s">
        <v>1564</v>
      </c>
      <c r="C192" s="16">
        <v>0</v>
      </c>
      <c r="D192" s="14">
        <f t="shared" si="66"/>
        <v>0</v>
      </c>
      <c r="E192" s="16">
        <v>0</v>
      </c>
      <c r="F192" s="16">
        <v>0</v>
      </c>
      <c r="G192" s="16">
        <v>0</v>
      </c>
      <c r="H192" s="17">
        <v>0</v>
      </c>
      <c r="I192" s="16">
        <v>0</v>
      </c>
      <c r="J192" s="16">
        <v>0</v>
      </c>
      <c r="K192" s="16">
        <v>0</v>
      </c>
      <c r="L192" s="16">
        <v>0</v>
      </c>
      <c r="M192" s="16">
        <v>0</v>
      </c>
      <c r="N192" s="16">
        <v>0</v>
      </c>
      <c r="O192" s="16">
        <v>0</v>
      </c>
      <c r="P192" s="16">
        <v>0</v>
      </c>
      <c r="Q192" s="16">
        <v>0</v>
      </c>
      <c r="R192" s="16">
        <v>0</v>
      </c>
      <c r="S192" s="16">
        <v>0</v>
      </c>
      <c r="T192" s="14">
        <f t="shared" si="67"/>
        <v>0</v>
      </c>
      <c r="U192" s="14">
        <f>'[1]L02'!C1164</f>
        <v>0</v>
      </c>
      <c r="V192" s="14">
        <f t="shared" si="68"/>
        <v>0</v>
      </c>
      <c r="W192" s="16">
        <v>0</v>
      </c>
    </row>
    <row r="193" s="1" customFormat="1" ht="16.95" customHeight="1" spans="1:23">
      <c r="A193" s="12">
        <v>21905</v>
      </c>
      <c r="B193" s="12" t="s">
        <v>1565</v>
      </c>
      <c r="C193" s="16">
        <v>0</v>
      </c>
      <c r="D193" s="14">
        <f t="shared" si="66"/>
        <v>0</v>
      </c>
      <c r="E193" s="16">
        <v>0</v>
      </c>
      <c r="F193" s="16">
        <v>0</v>
      </c>
      <c r="G193" s="16">
        <v>0</v>
      </c>
      <c r="H193" s="17">
        <v>0</v>
      </c>
      <c r="I193" s="16">
        <v>0</v>
      </c>
      <c r="J193" s="16">
        <v>0</v>
      </c>
      <c r="K193" s="16">
        <v>0</v>
      </c>
      <c r="L193" s="16">
        <v>0</v>
      </c>
      <c r="M193" s="16">
        <v>0</v>
      </c>
      <c r="N193" s="16">
        <v>0</v>
      </c>
      <c r="O193" s="16">
        <v>0</v>
      </c>
      <c r="P193" s="16">
        <v>0</v>
      </c>
      <c r="Q193" s="16">
        <v>0</v>
      </c>
      <c r="R193" s="16">
        <v>0</v>
      </c>
      <c r="S193" s="16">
        <v>0</v>
      </c>
      <c r="T193" s="14">
        <f t="shared" si="67"/>
        <v>0</v>
      </c>
      <c r="U193" s="14">
        <f>'[1]L02'!C1165</f>
        <v>0</v>
      </c>
      <c r="V193" s="14">
        <f t="shared" si="68"/>
        <v>0</v>
      </c>
      <c r="W193" s="16">
        <v>0</v>
      </c>
    </row>
    <row r="194" s="1" customFormat="1" ht="16.95" customHeight="1" spans="1:23">
      <c r="A194" s="12">
        <v>21906</v>
      </c>
      <c r="B194" s="12" t="s">
        <v>1318</v>
      </c>
      <c r="C194" s="16">
        <v>0</v>
      </c>
      <c r="D194" s="14">
        <f t="shared" si="66"/>
        <v>0</v>
      </c>
      <c r="E194" s="16">
        <v>0</v>
      </c>
      <c r="F194" s="16">
        <v>0</v>
      </c>
      <c r="G194" s="16">
        <v>0</v>
      </c>
      <c r="H194" s="17">
        <v>0</v>
      </c>
      <c r="I194" s="16">
        <v>0</v>
      </c>
      <c r="J194" s="16">
        <v>0</v>
      </c>
      <c r="K194" s="16">
        <v>0</v>
      </c>
      <c r="L194" s="16">
        <v>0</v>
      </c>
      <c r="M194" s="16">
        <v>0</v>
      </c>
      <c r="N194" s="16">
        <v>0</v>
      </c>
      <c r="O194" s="16">
        <v>0</v>
      </c>
      <c r="P194" s="16">
        <v>0</v>
      </c>
      <c r="Q194" s="16">
        <v>0</v>
      </c>
      <c r="R194" s="16">
        <v>0</v>
      </c>
      <c r="S194" s="16">
        <v>0</v>
      </c>
      <c r="T194" s="14">
        <f t="shared" si="67"/>
        <v>0</v>
      </c>
      <c r="U194" s="14">
        <f>'[1]L02'!C1166</f>
        <v>0</v>
      </c>
      <c r="V194" s="14">
        <f t="shared" si="68"/>
        <v>0</v>
      </c>
      <c r="W194" s="16">
        <v>0</v>
      </c>
    </row>
    <row r="195" s="1" customFormat="1" ht="16.95" customHeight="1" spans="1:23">
      <c r="A195" s="12">
        <v>21907</v>
      </c>
      <c r="B195" s="12" t="s">
        <v>1566</v>
      </c>
      <c r="C195" s="16">
        <v>0</v>
      </c>
      <c r="D195" s="14">
        <f t="shared" si="66"/>
        <v>0</v>
      </c>
      <c r="E195" s="16">
        <v>0</v>
      </c>
      <c r="F195" s="16">
        <v>0</v>
      </c>
      <c r="G195" s="16">
        <v>0</v>
      </c>
      <c r="H195" s="17">
        <v>0</v>
      </c>
      <c r="I195" s="16">
        <v>0</v>
      </c>
      <c r="J195" s="16">
        <v>0</v>
      </c>
      <c r="K195" s="16">
        <v>0</v>
      </c>
      <c r="L195" s="16">
        <v>0</v>
      </c>
      <c r="M195" s="16">
        <v>0</v>
      </c>
      <c r="N195" s="16">
        <v>0</v>
      </c>
      <c r="O195" s="16">
        <v>0</v>
      </c>
      <c r="P195" s="16">
        <v>0</v>
      </c>
      <c r="Q195" s="16">
        <v>0</v>
      </c>
      <c r="R195" s="16">
        <v>0</v>
      </c>
      <c r="S195" s="16">
        <v>0</v>
      </c>
      <c r="T195" s="14">
        <f t="shared" si="67"/>
        <v>0</v>
      </c>
      <c r="U195" s="14">
        <f>'[1]L02'!C1167</f>
        <v>0</v>
      </c>
      <c r="V195" s="14">
        <f t="shared" si="68"/>
        <v>0</v>
      </c>
      <c r="W195" s="16">
        <v>0</v>
      </c>
    </row>
    <row r="196" s="1" customFormat="1" ht="16.95" customHeight="1" spans="1:23">
      <c r="A196" s="12">
        <v>21908</v>
      </c>
      <c r="B196" s="12" t="s">
        <v>1567</v>
      </c>
      <c r="C196" s="16">
        <v>0</v>
      </c>
      <c r="D196" s="14">
        <f t="shared" si="66"/>
        <v>0</v>
      </c>
      <c r="E196" s="16">
        <v>0</v>
      </c>
      <c r="F196" s="16">
        <v>0</v>
      </c>
      <c r="G196" s="16">
        <v>0</v>
      </c>
      <c r="H196" s="17">
        <v>0</v>
      </c>
      <c r="I196" s="16">
        <v>0</v>
      </c>
      <c r="J196" s="16">
        <v>0</v>
      </c>
      <c r="K196" s="16">
        <v>0</v>
      </c>
      <c r="L196" s="16">
        <v>0</v>
      </c>
      <c r="M196" s="16">
        <v>0</v>
      </c>
      <c r="N196" s="16">
        <v>0</v>
      </c>
      <c r="O196" s="16">
        <v>0</v>
      </c>
      <c r="P196" s="16">
        <v>0</v>
      </c>
      <c r="Q196" s="16">
        <v>0</v>
      </c>
      <c r="R196" s="16">
        <v>0</v>
      </c>
      <c r="S196" s="16">
        <v>0</v>
      </c>
      <c r="T196" s="14">
        <f t="shared" si="67"/>
        <v>0</v>
      </c>
      <c r="U196" s="14">
        <f>'[1]L02'!C1168</f>
        <v>0</v>
      </c>
      <c r="V196" s="14">
        <f t="shared" si="68"/>
        <v>0</v>
      </c>
      <c r="W196" s="16">
        <v>0</v>
      </c>
    </row>
    <row r="197" s="1" customFormat="1" ht="16.95" customHeight="1" spans="1:23">
      <c r="A197" s="12">
        <v>21999</v>
      </c>
      <c r="B197" s="12" t="s">
        <v>1568</v>
      </c>
      <c r="C197" s="16">
        <v>0</v>
      </c>
      <c r="D197" s="14">
        <f t="shared" si="66"/>
        <v>0</v>
      </c>
      <c r="E197" s="16">
        <v>0</v>
      </c>
      <c r="F197" s="16">
        <v>0</v>
      </c>
      <c r="G197" s="16">
        <v>0</v>
      </c>
      <c r="H197" s="17">
        <v>0</v>
      </c>
      <c r="I197" s="16">
        <v>0</v>
      </c>
      <c r="J197" s="16">
        <v>0</v>
      </c>
      <c r="K197" s="16">
        <v>0</v>
      </c>
      <c r="L197" s="16">
        <v>0</v>
      </c>
      <c r="M197" s="16">
        <v>0</v>
      </c>
      <c r="N197" s="16">
        <v>0</v>
      </c>
      <c r="O197" s="16">
        <v>0</v>
      </c>
      <c r="P197" s="16">
        <v>0</v>
      </c>
      <c r="Q197" s="16">
        <v>0</v>
      </c>
      <c r="R197" s="16">
        <v>0</v>
      </c>
      <c r="S197" s="16">
        <v>0</v>
      </c>
      <c r="T197" s="14">
        <f t="shared" si="67"/>
        <v>0</v>
      </c>
      <c r="U197" s="14">
        <f>'[1]L02'!C1169</f>
        <v>0</v>
      </c>
      <c r="V197" s="14">
        <f t="shared" si="68"/>
        <v>0</v>
      </c>
      <c r="W197" s="16">
        <v>0</v>
      </c>
    </row>
    <row r="198" s="1" customFormat="1" ht="16.95" customHeight="1" spans="1:23">
      <c r="A198" s="12">
        <v>220</v>
      </c>
      <c r="B198" s="15" t="s">
        <v>1569</v>
      </c>
      <c r="C198" s="14">
        <f t="shared" ref="C198:W198" si="69">SUM(C199:C203)</f>
        <v>8511</v>
      </c>
      <c r="D198" s="14">
        <f t="shared" si="69"/>
        <v>-3779</v>
      </c>
      <c r="E198" s="14">
        <f t="shared" si="69"/>
        <v>0</v>
      </c>
      <c r="F198" s="14">
        <f t="shared" si="69"/>
        <v>0</v>
      </c>
      <c r="G198" s="14">
        <f t="shared" si="69"/>
        <v>1027</v>
      </c>
      <c r="H198" s="14">
        <f t="shared" si="69"/>
        <v>0</v>
      </c>
      <c r="I198" s="14">
        <f t="shared" si="69"/>
        <v>0</v>
      </c>
      <c r="J198" s="14">
        <f t="shared" si="69"/>
        <v>0</v>
      </c>
      <c r="K198" s="14">
        <f t="shared" si="69"/>
        <v>0</v>
      </c>
      <c r="L198" s="14">
        <f t="shared" si="69"/>
        <v>0</v>
      </c>
      <c r="M198" s="14">
        <f t="shared" si="69"/>
        <v>-4806</v>
      </c>
      <c r="N198" s="14">
        <f t="shared" si="69"/>
        <v>0</v>
      </c>
      <c r="O198" s="14">
        <f t="shared" si="69"/>
        <v>0</v>
      </c>
      <c r="P198" s="14">
        <f t="shared" si="69"/>
        <v>0</v>
      </c>
      <c r="Q198" s="14">
        <f t="shared" si="69"/>
        <v>0</v>
      </c>
      <c r="R198" s="14">
        <f t="shared" si="69"/>
        <v>0</v>
      </c>
      <c r="S198" s="14">
        <f t="shared" si="69"/>
        <v>0</v>
      </c>
      <c r="T198" s="14">
        <f t="shared" si="69"/>
        <v>4732</v>
      </c>
      <c r="U198" s="14">
        <f t="shared" si="69"/>
        <v>4732</v>
      </c>
      <c r="V198" s="14">
        <f t="shared" si="69"/>
        <v>0</v>
      </c>
      <c r="W198" s="14">
        <f t="shared" si="69"/>
        <v>0</v>
      </c>
    </row>
    <row r="199" s="1" customFormat="1" ht="16.95" customHeight="1" spans="1:23">
      <c r="A199" s="12">
        <v>22001</v>
      </c>
      <c r="B199" s="12" t="s">
        <v>1570</v>
      </c>
      <c r="C199" s="16">
        <v>8400</v>
      </c>
      <c r="D199" s="14">
        <f t="shared" ref="D199:D203" si="70">SUM(E199:S199)</f>
        <v>-4163</v>
      </c>
      <c r="E199" s="16">
        <v>0</v>
      </c>
      <c r="F199" s="16">
        <v>0</v>
      </c>
      <c r="G199" s="16">
        <v>1024</v>
      </c>
      <c r="H199" s="17">
        <v>0</v>
      </c>
      <c r="I199" s="16">
        <v>0</v>
      </c>
      <c r="J199" s="16">
        <v>0</v>
      </c>
      <c r="K199" s="16">
        <v>0</v>
      </c>
      <c r="L199" s="16">
        <v>0</v>
      </c>
      <c r="M199" s="16">
        <v>-5187</v>
      </c>
      <c r="N199" s="16">
        <v>0</v>
      </c>
      <c r="O199" s="16">
        <v>0</v>
      </c>
      <c r="P199" s="16">
        <v>0</v>
      </c>
      <c r="Q199" s="16">
        <v>0</v>
      </c>
      <c r="R199" s="16">
        <v>0</v>
      </c>
      <c r="S199" s="16">
        <v>0</v>
      </c>
      <c r="T199" s="14">
        <f t="shared" ref="T199:T203" si="71">C199+D199</f>
        <v>4237</v>
      </c>
      <c r="U199" s="14">
        <f>'[1]L02'!C1171</f>
        <v>4237</v>
      </c>
      <c r="V199" s="14">
        <f t="shared" ref="V199:V203" si="72">T199-U199</f>
        <v>0</v>
      </c>
      <c r="W199" s="16">
        <v>0</v>
      </c>
    </row>
    <row r="200" s="1" customFormat="1" ht="16.95" customHeight="1" spans="1:23">
      <c r="A200" s="12">
        <v>22002</v>
      </c>
      <c r="B200" s="12" t="s">
        <v>1585</v>
      </c>
      <c r="C200" s="16">
        <v>0</v>
      </c>
      <c r="D200" s="14">
        <f t="shared" si="70"/>
        <v>0</v>
      </c>
      <c r="E200" s="16">
        <v>0</v>
      </c>
      <c r="F200" s="16">
        <v>0</v>
      </c>
      <c r="G200" s="16">
        <v>0</v>
      </c>
      <c r="H200" s="17">
        <v>0</v>
      </c>
      <c r="I200" s="16">
        <v>0</v>
      </c>
      <c r="J200" s="16">
        <v>0</v>
      </c>
      <c r="K200" s="16">
        <v>0</v>
      </c>
      <c r="L200" s="16">
        <v>0</v>
      </c>
      <c r="M200" s="16">
        <v>0</v>
      </c>
      <c r="N200" s="16">
        <v>0</v>
      </c>
      <c r="O200" s="16">
        <v>0</v>
      </c>
      <c r="P200" s="16">
        <v>0</v>
      </c>
      <c r="Q200" s="16">
        <v>0</v>
      </c>
      <c r="R200" s="16">
        <v>0</v>
      </c>
      <c r="S200" s="16">
        <v>0</v>
      </c>
      <c r="T200" s="14">
        <f t="shared" si="71"/>
        <v>0</v>
      </c>
      <c r="U200" s="14">
        <f>'[1]L02'!C1190</f>
        <v>0</v>
      </c>
      <c r="V200" s="14">
        <f t="shared" si="72"/>
        <v>0</v>
      </c>
      <c r="W200" s="16">
        <v>0</v>
      </c>
    </row>
    <row r="201" s="1" customFormat="1" ht="16.95" customHeight="1" spans="1:23">
      <c r="A201" s="12">
        <v>22003</v>
      </c>
      <c r="B201" s="12" t="s">
        <v>1600</v>
      </c>
      <c r="C201" s="16">
        <v>0</v>
      </c>
      <c r="D201" s="14">
        <f t="shared" si="70"/>
        <v>118</v>
      </c>
      <c r="E201" s="16">
        <v>0</v>
      </c>
      <c r="F201" s="16">
        <v>0</v>
      </c>
      <c r="G201" s="16">
        <v>0</v>
      </c>
      <c r="H201" s="17">
        <v>0</v>
      </c>
      <c r="I201" s="16">
        <v>0</v>
      </c>
      <c r="J201" s="16">
        <v>0</v>
      </c>
      <c r="K201" s="16">
        <v>0</v>
      </c>
      <c r="L201" s="16">
        <v>0</v>
      </c>
      <c r="M201" s="16">
        <v>118</v>
      </c>
      <c r="N201" s="16">
        <v>0</v>
      </c>
      <c r="O201" s="16">
        <v>0</v>
      </c>
      <c r="P201" s="16">
        <v>0</v>
      </c>
      <c r="Q201" s="16">
        <v>0</v>
      </c>
      <c r="R201" s="16">
        <v>0</v>
      </c>
      <c r="S201" s="16">
        <v>0</v>
      </c>
      <c r="T201" s="14">
        <f t="shared" si="71"/>
        <v>118</v>
      </c>
      <c r="U201" s="14">
        <f>'[1]L02'!C1209</f>
        <v>118</v>
      </c>
      <c r="V201" s="14">
        <f t="shared" si="72"/>
        <v>0</v>
      </c>
      <c r="W201" s="16">
        <v>0</v>
      </c>
    </row>
    <row r="202" s="1" customFormat="1" ht="16.95" customHeight="1" spans="1:23">
      <c r="A202" s="12">
        <v>22005</v>
      </c>
      <c r="B202" s="12" t="s">
        <v>1605</v>
      </c>
      <c r="C202" s="16">
        <v>111</v>
      </c>
      <c r="D202" s="14">
        <f t="shared" si="70"/>
        <v>266</v>
      </c>
      <c r="E202" s="16">
        <v>0</v>
      </c>
      <c r="F202" s="16">
        <v>0</v>
      </c>
      <c r="G202" s="16">
        <v>3</v>
      </c>
      <c r="H202" s="17">
        <v>0</v>
      </c>
      <c r="I202" s="16">
        <v>0</v>
      </c>
      <c r="J202" s="16">
        <v>0</v>
      </c>
      <c r="K202" s="16">
        <v>0</v>
      </c>
      <c r="L202" s="16">
        <v>0</v>
      </c>
      <c r="M202" s="16">
        <v>263</v>
      </c>
      <c r="N202" s="16">
        <v>0</v>
      </c>
      <c r="O202" s="16">
        <v>0</v>
      </c>
      <c r="P202" s="16">
        <v>0</v>
      </c>
      <c r="Q202" s="16">
        <v>0</v>
      </c>
      <c r="R202" s="16">
        <v>0</v>
      </c>
      <c r="S202" s="16">
        <v>0</v>
      </c>
      <c r="T202" s="14">
        <f t="shared" si="71"/>
        <v>377</v>
      </c>
      <c r="U202" s="14">
        <f>'[1]L02'!C1218</f>
        <v>377</v>
      </c>
      <c r="V202" s="14">
        <f t="shared" si="72"/>
        <v>0</v>
      </c>
      <c r="W202" s="16">
        <v>0</v>
      </c>
    </row>
    <row r="203" s="1" customFormat="1" ht="16.95" customHeight="1" spans="1:23">
      <c r="A203" s="12">
        <v>22099</v>
      </c>
      <c r="B203" s="12" t="s">
        <v>2050</v>
      </c>
      <c r="C203" s="16">
        <v>0</v>
      </c>
      <c r="D203" s="14">
        <f t="shared" si="70"/>
        <v>0</v>
      </c>
      <c r="E203" s="16">
        <v>0</v>
      </c>
      <c r="F203" s="16">
        <v>0</v>
      </c>
      <c r="G203" s="16">
        <v>0</v>
      </c>
      <c r="H203" s="17">
        <v>0</v>
      </c>
      <c r="I203" s="16">
        <v>0</v>
      </c>
      <c r="J203" s="16">
        <v>0</v>
      </c>
      <c r="K203" s="16">
        <v>0</v>
      </c>
      <c r="L203" s="16">
        <v>0</v>
      </c>
      <c r="M203" s="16">
        <v>0</v>
      </c>
      <c r="N203" s="16">
        <v>0</v>
      </c>
      <c r="O203" s="16">
        <v>0</v>
      </c>
      <c r="P203" s="16">
        <v>0</v>
      </c>
      <c r="Q203" s="16">
        <v>0</v>
      </c>
      <c r="R203" s="16">
        <v>0</v>
      </c>
      <c r="S203" s="16">
        <v>0</v>
      </c>
      <c r="T203" s="14">
        <f t="shared" si="71"/>
        <v>0</v>
      </c>
      <c r="U203" s="14">
        <f>'[1]L02'!C1233</f>
        <v>0</v>
      </c>
      <c r="V203" s="14">
        <f t="shared" si="72"/>
        <v>0</v>
      </c>
      <c r="W203" s="16">
        <v>0</v>
      </c>
    </row>
    <row r="204" s="1" customFormat="1" ht="16.95" customHeight="1" spans="1:23">
      <c r="A204" s="12">
        <v>221</v>
      </c>
      <c r="B204" s="15" t="s">
        <v>1619</v>
      </c>
      <c r="C204" s="14">
        <f t="shared" ref="C204:W204" si="73">SUM(C205:C207)</f>
        <v>10050</v>
      </c>
      <c r="D204" s="14">
        <f t="shared" si="73"/>
        <v>3336</v>
      </c>
      <c r="E204" s="14">
        <f t="shared" si="73"/>
        <v>0</v>
      </c>
      <c r="F204" s="14">
        <f t="shared" si="73"/>
        <v>0</v>
      </c>
      <c r="G204" s="14">
        <f t="shared" si="73"/>
        <v>-5789</v>
      </c>
      <c r="H204" s="14">
        <f t="shared" si="73"/>
        <v>0</v>
      </c>
      <c r="I204" s="14">
        <f t="shared" si="73"/>
        <v>0</v>
      </c>
      <c r="J204" s="14">
        <f t="shared" si="73"/>
        <v>0</v>
      </c>
      <c r="K204" s="14">
        <f t="shared" si="73"/>
        <v>0</v>
      </c>
      <c r="L204" s="14">
        <f t="shared" si="73"/>
        <v>0</v>
      </c>
      <c r="M204" s="14">
        <f t="shared" si="73"/>
        <v>9125</v>
      </c>
      <c r="N204" s="14">
        <f t="shared" si="73"/>
        <v>0</v>
      </c>
      <c r="O204" s="14">
        <f t="shared" si="73"/>
        <v>0</v>
      </c>
      <c r="P204" s="14">
        <f t="shared" si="73"/>
        <v>0</v>
      </c>
      <c r="Q204" s="14">
        <f t="shared" si="73"/>
        <v>0</v>
      </c>
      <c r="R204" s="14">
        <f t="shared" si="73"/>
        <v>0</v>
      </c>
      <c r="S204" s="14">
        <f t="shared" si="73"/>
        <v>0</v>
      </c>
      <c r="T204" s="14">
        <f t="shared" si="73"/>
        <v>13386</v>
      </c>
      <c r="U204" s="14">
        <f t="shared" si="73"/>
        <v>13386</v>
      </c>
      <c r="V204" s="14">
        <f t="shared" si="73"/>
        <v>0</v>
      </c>
      <c r="W204" s="14">
        <f t="shared" si="73"/>
        <v>0</v>
      </c>
    </row>
    <row r="205" s="1" customFormat="1" ht="16.95" customHeight="1" spans="1:23">
      <c r="A205" s="12">
        <v>22101</v>
      </c>
      <c r="B205" s="12" t="s">
        <v>1620</v>
      </c>
      <c r="C205" s="16">
        <v>3276</v>
      </c>
      <c r="D205" s="14">
        <f t="shared" ref="D205:D207" si="74">SUM(E205:S205)</f>
        <v>2474</v>
      </c>
      <c r="E205" s="16">
        <v>0</v>
      </c>
      <c r="F205" s="16">
        <v>0</v>
      </c>
      <c r="G205" s="16">
        <v>-3151</v>
      </c>
      <c r="H205" s="17">
        <v>0</v>
      </c>
      <c r="I205" s="16">
        <v>0</v>
      </c>
      <c r="J205" s="16">
        <v>0</v>
      </c>
      <c r="K205" s="16">
        <v>0</v>
      </c>
      <c r="L205" s="16">
        <v>0</v>
      </c>
      <c r="M205" s="16">
        <v>5625</v>
      </c>
      <c r="N205" s="16">
        <v>0</v>
      </c>
      <c r="O205" s="16">
        <v>0</v>
      </c>
      <c r="P205" s="16">
        <v>0</v>
      </c>
      <c r="Q205" s="16">
        <v>0</v>
      </c>
      <c r="R205" s="16">
        <v>0</v>
      </c>
      <c r="S205" s="16">
        <v>0</v>
      </c>
      <c r="T205" s="14">
        <f t="shared" ref="T205:T207" si="75">C205+D205</f>
        <v>5750</v>
      </c>
      <c r="U205" s="14">
        <f>'[1]L02'!C1236</f>
        <v>5750</v>
      </c>
      <c r="V205" s="14">
        <f t="shared" ref="V205:V207" si="76">T205-U205</f>
        <v>0</v>
      </c>
      <c r="W205" s="16">
        <v>0</v>
      </c>
    </row>
    <row r="206" s="1" customFormat="1" ht="16.95" customHeight="1" spans="1:23">
      <c r="A206" s="12">
        <v>22102</v>
      </c>
      <c r="B206" s="12" t="s">
        <v>1629</v>
      </c>
      <c r="C206" s="16">
        <v>6740</v>
      </c>
      <c r="D206" s="14">
        <f t="shared" si="74"/>
        <v>896</v>
      </c>
      <c r="E206" s="16">
        <v>0</v>
      </c>
      <c r="F206" s="16">
        <v>0</v>
      </c>
      <c r="G206" s="16">
        <v>-2638</v>
      </c>
      <c r="H206" s="17">
        <v>0</v>
      </c>
      <c r="I206" s="16">
        <v>0</v>
      </c>
      <c r="J206" s="16">
        <v>0</v>
      </c>
      <c r="K206" s="16">
        <v>0</v>
      </c>
      <c r="L206" s="16">
        <v>0</v>
      </c>
      <c r="M206" s="16">
        <v>3534</v>
      </c>
      <c r="N206" s="16">
        <v>0</v>
      </c>
      <c r="O206" s="16">
        <v>0</v>
      </c>
      <c r="P206" s="16">
        <v>0</v>
      </c>
      <c r="Q206" s="16">
        <v>0</v>
      </c>
      <c r="R206" s="16">
        <v>0</v>
      </c>
      <c r="S206" s="16">
        <v>0</v>
      </c>
      <c r="T206" s="14">
        <f t="shared" si="75"/>
        <v>7636</v>
      </c>
      <c r="U206" s="14">
        <f>'[1]L02'!C1245</f>
        <v>7636</v>
      </c>
      <c r="V206" s="14">
        <f t="shared" si="76"/>
        <v>0</v>
      </c>
      <c r="W206" s="16">
        <v>0</v>
      </c>
    </row>
    <row r="207" s="1" customFormat="1" ht="16.95" customHeight="1" spans="1:23">
      <c r="A207" s="12">
        <v>22103</v>
      </c>
      <c r="B207" s="12" t="s">
        <v>1633</v>
      </c>
      <c r="C207" s="16">
        <v>34</v>
      </c>
      <c r="D207" s="14">
        <f t="shared" si="74"/>
        <v>-34</v>
      </c>
      <c r="E207" s="16">
        <v>0</v>
      </c>
      <c r="F207" s="16">
        <v>0</v>
      </c>
      <c r="G207" s="16">
        <v>0</v>
      </c>
      <c r="H207" s="17">
        <v>0</v>
      </c>
      <c r="I207" s="16">
        <v>0</v>
      </c>
      <c r="J207" s="16">
        <v>0</v>
      </c>
      <c r="K207" s="16">
        <v>0</v>
      </c>
      <c r="L207" s="16">
        <v>0</v>
      </c>
      <c r="M207" s="16">
        <v>-34</v>
      </c>
      <c r="N207" s="16">
        <v>0</v>
      </c>
      <c r="O207" s="16">
        <v>0</v>
      </c>
      <c r="P207" s="16">
        <v>0</v>
      </c>
      <c r="Q207" s="16">
        <v>0</v>
      </c>
      <c r="R207" s="16">
        <v>0</v>
      </c>
      <c r="S207" s="16">
        <v>0</v>
      </c>
      <c r="T207" s="14">
        <f t="shared" si="75"/>
        <v>0</v>
      </c>
      <c r="U207" s="14">
        <f>'[1]L02'!C1249</f>
        <v>0</v>
      </c>
      <c r="V207" s="14">
        <f t="shared" si="76"/>
        <v>0</v>
      </c>
      <c r="W207" s="16">
        <v>0</v>
      </c>
    </row>
    <row r="208" s="1" customFormat="1" ht="16.95" customHeight="1" spans="1:23">
      <c r="A208" s="12">
        <v>222</v>
      </c>
      <c r="B208" s="15" t="s">
        <v>1637</v>
      </c>
      <c r="C208" s="14">
        <f t="shared" ref="C208:W208" si="77">SUM(C209:C213)</f>
        <v>1630</v>
      </c>
      <c r="D208" s="14">
        <f t="shared" si="77"/>
        <v>-29</v>
      </c>
      <c r="E208" s="14">
        <f t="shared" si="77"/>
        <v>0</v>
      </c>
      <c r="F208" s="14">
        <f t="shared" si="77"/>
        <v>0</v>
      </c>
      <c r="G208" s="14">
        <f t="shared" si="77"/>
        <v>1</v>
      </c>
      <c r="H208" s="14">
        <f t="shared" si="77"/>
        <v>0</v>
      </c>
      <c r="I208" s="14">
        <f t="shared" si="77"/>
        <v>0</v>
      </c>
      <c r="J208" s="14">
        <f t="shared" si="77"/>
        <v>0</v>
      </c>
      <c r="K208" s="14">
        <f t="shared" si="77"/>
        <v>0</v>
      </c>
      <c r="L208" s="14">
        <f t="shared" si="77"/>
        <v>0</v>
      </c>
      <c r="M208" s="14">
        <f t="shared" si="77"/>
        <v>-30</v>
      </c>
      <c r="N208" s="14">
        <f t="shared" si="77"/>
        <v>0</v>
      </c>
      <c r="O208" s="14">
        <f t="shared" si="77"/>
        <v>0</v>
      </c>
      <c r="P208" s="14">
        <f t="shared" si="77"/>
        <v>0</v>
      </c>
      <c r="Q208" s="14">
        <f t="shared" si="77"/>
        <v>0</v>
      </c>
      <c r="R208" s="14">
        <f t="shared" si="77"/>
        <v>0</v>
      </c>
      <c r="S208" s="14">
        <f t="shared" si="77"/>
        <v>0</v>
      </c>
      <c r="T208" s="14">
        <f t="shared" si="77"/>
        <v>1601</v>
      </c>
      <c r="U208" s="14">
        <f t="shared" si="77"/>
        <v>1601</v>
      </c>
      <c r="V208" s="14">
        <f t="shared" si="77"/>
        <v>0</v>
      </c>
      <c r="W208" s="14">
        <f t="shared" si="77"/>
        <v>0</v>
      </c>
    </row>
    <row r="209" s="1" customFormat="1" ht="16.95" customHeight="1" spans="1:23">
      <c r="A209" s="12">
        <v>22201</v>
      </c>
      <c r="B209" s="12" t="s">
        <v>1638</v>
      </c>
      <c r="C209" s="16">
        <v>1004</v>
      </c>
      <c r="D209" s="14">
        <f t="shared" ref="D209:D213" si="78">SUM(E209:S209)</f>
        <v>35</v>
      </c>
      <c r="E209" s="16">
        <v>0</v>
      </c>
      <c r="F209" s="16">
        <v>0</v>
      </c>
      <c r="G209" s="16">
        <v>54</v>
      </c>
      <c r="H209" s="17">
        <v>0</v>
      </c>
      <c r="I209" s="16">
        <v>0</v>
      </c>
      <c r="J209" s="16">
        <v>0</v>
      </c>
      <c r="K209" s="16">
        <v>0</v>
      </c>
      <c r="L209" s="16">
        <v>0</v>
      </c>
      <c r="M209" s="16">
        <v>-19</v>
      </c>
      <c r="N209" s="16">
        <v>0</v>
      </c>
      <c r="O209" s="16">
        <v>0</v>
      </c>
      <c r="P209" s="16">
        <v>0</v>
      </c>
      <c r="Q209" s="16">
        <v>0</v>
      </c>
      <c r="R209" s="16">
        <v>0</v>
      </c>
      <c r="S209" s="16">
        <v>0</v>
      </c>
      <c r="T209" s="14">
        <f t="shared" ref="T209:T213" si="79">C209+D209</f>
        <v>1039</v>
      </c>
      <c r="U209" s="14">
        <f>'[1]L02'!C1254</f>
        <v>1039</v>
      </c>
      <c r="V209" s="14">
        <f t="shared" ref="V209:V213" si="80">T209-U209</f>
        <v>0</v>
      </c>
      <c r="W209" s="16">
        <v>0</v>
      </c>
    </row>
    <row r="210" s="1" customFormat="1" ht="16.95" customHeight="1" spans="1:23">
      <c r="A210" s="12">
        <v>22202</v>
      </c>
      <c r="B210" s="12" t="s">
        <v>1649</v>
      </c>
      <c r="C210" s="16">
        <v>466</v>
      </c>
      <c r="D210" s="14">
        <f t="shared" si="78"/>
        <v>-1</v>
      </c>
      <c r="E210" s="16">
        <v>0</v>
      </c>
      <c r="F210" s="16">
        <v>0</v>
      </c>
      <c r="G210" s="16">
        <v>-10</v>
      </c>
      <c r="H210" s="17">
        <v>0</v>
      </c>
      <c r="I210" s="16">
        <v>0</v>
      </c>
      <c r="J210" s="16">
        <v>0</v>
      </c>
      <c r="K210" s="16">
        <v>0</v>
      </c>
      <c r="L210" s="16">
        <v>0</v>
      </c>
      <c r="M210" s="16">
        <v>9</v>
      </c>
      <c r="N210" s="16">
        <v>0</v>
      </c>
      <c r="O210" s="16">
        <v>0</v>
      </c>
      <c r="P210" s="16">
        <v>0</v>
      </c>
      <c r="Q210" s="16">
        <v>0</v>
      </c>
      <c r="R210" s="16">
        <v>0</v>
      </c>
      <c r="S210" s="16">
        <v>0</v>
      </c>
      <c r="T210" s="14">
        <f t="shared" si="79"/>
        <v>465</v>
      </c>
      <c r="U210" s="14">
        <f>'[1]L02'!C1269</f>
        <v>465</v>
      </c>
      <c r="V210" s="14">
        <f t="shared" si="80"/>
        <v>0</v>
      </c>
      <c r="W210" s="16">
        <v>0</v>
      </c>
    </row>
    <row r="211" s="1" customFormat="1" ht="16.95" customHeight="1" spans="1:23">
      <c r="A211" s="12">
        <v>22203</v>
      </c>
      <c r="B211" s="12" t="s">
        <v>1659</v>
      </c>
      <c r="C211" s="16">
        <v>0</v>
      </c>
      <c r="D211" s="14">
        <f t="shared" si="78"/>
        <v>0</v>
      </c>
      <c r="E211" s="16">
        <v>0</v>
      </c>
      <c r="F211" s="16">
        <v>0</v>
      </c>
      <c r="G211" s="16">
        <v>0</v>
      </c>
      <c r="H211" s="17">
        <v>0</v>
      </c>
      <c r="I211" s="16">
        <v>0</v>
      </c>
      <c r="J211" s="16">
        <v>0</v>
      </c>
      <c r="K211" s="16">
        <v>0</v>
      </c>
      <c r="L211" s="16">
        <v>0</v>
      </c>
      <c r="M211" s="16">
        <v>0</v>
      </c>
      <c r="N211" s="16">
        <v>0</v>
      </c>
      <c r="O211" s="16">
        <v>0</v>
      </c>
      <c r="P211" s="16">
        <v>0</v>
      </c>
      <c r="Q211" s="16">
        <v>0</v>
      </c>
      <c r="R211" s="16">
        <v>0</v>
      </c>
      <c r="S211" s="16">
        <v>0</v>
      </c>
      <c r="T211" s="14">
        <f t="shared" si="79"/>
        <v>0</v>
      </c>
      <c r="U211" s="14">
        <f>'[1]L02'!C1283</f>
        <v>0</v>
      </c>
      <c r="V211" s="14">
        <f t="shared" si="80"/>
        <v>0</v>
      </c>
      <c r="W211" s="16">
        <v>0</v>
      </c>
    </row>
    <row r="212" s="1" customFormat="1" ht="16.95" customHeight="1" spans="1:23">
      <c r="A212" s="12">
        <v>22204</v>
      </c>
      <c r="B212" s="12" t="s">
        <v>1664</v>
      </c>
      <c r="C212" s="16">
        <v>160</v>
      </c>
      <c r="D212" s="14">
        <f t="shared" si="78"/>
        <v>-63</v>
      </c>
      <c r="E212" s="16">
        <v>0</v>
      </c>
      <c r="F212" s="16">
        <v>0</v>
      </c>
      <c r="G212" s="16">
        <v>-43</v>
      </c>
      <c r="H212" s="17">
        <v>0</v>
      </c>
      <c r="I212" s="16">
        <v>0</v>
      </c>
      <c r="J212" s="16">
        <v>0</v>
      </c>
      <c r="K212" s="16">
        <v>0</v>
      </c>
      <c r="L212" s="16">
        <v>0</v>
      </c>
      <c r="M212" s="16">
        <v>-20</v>
      </c>
      <c r="N212" s="16">
        <v>0</v>
      </c>
      <c r="O212" s="16">
        <v>0</v>
      </c>
      <c r="P212" s="16">
        <v>0</v>
      </c>
      <c r="Q212" s="16">
        <v>0</v>
      </c>
      <c r="R212" s="16">
        <v>0</v>
      </c>
      <c r="S212" s="16">
        <v>0</v>
      </c>
      <c r="T212" s="14">
        <f t="shared" si="79"/>
        <v>97</v>
      </c>
      <c r="U212" s="14">
        <f>'[1]L02'!C1288</f>
        <v>97</v>
      </c>
      <c r="V212" s="14">
        <f t="shared" si="80"/>
        <v>0</v>
      </c>
      <c r="W212" s="16">
        <v>0</v>
      </c>
    </row>
    <row r="213" s="1" customFormat="1" ht="16.95" customHeight="1" spans="1:23">
      <c r="A213" s="12">
        <v>22205</v>
      </c>
      <c r="B213" s="12" t="s">
        <v>1670</v>
      </c>
      <c r="C213" s="16">
        <v>0</v>
      </c>
      <c r="D213" s="14">
        <f t="shared" si="78"/>
        <v>0</v>
      </c>
      <c r="E213" s="16">
        <v>0</v>
      </c>
      <c r="F213" s="16">
        <v>0</v>
      </c>
      <c r="G213" s="16">
        <v>0</v>
      </c>
      <c r="H213" s="17">
        <v>0</v>
      </c>
      <c r="I213" s="16">
        <v>0</v>
      </c>
      <c r="J213" s="16">
        <v>0</v>
      </c>
      <c r="K213" s="16">
        <v>0</v>
      </c>
      <c r="L213" s="16">
        <v>0</v>
      </c>
      <c r="M213" s="16">
        <v>0</v>
      </c>
      <c r="N213" s="16">
        <v>0</v>
      </c>
      <c r="O213" s="16">
        <v>0</v>
      </c>
      <c r="P213" s="16">
        <v>0</v>
      </c>
      <c r="Q213" s="16">
        <v>0</v>
      </c>
      <c r="R213" s="16">
        <v>0</v>
      </c>
      <c r="S213" s="16">
        <v>0</v>
      </c>
      <c r="T213" s="14">
        <f t="shared" si="79"/>
        <v>0</v>
      </c>
      <c r="U213" s="14">
        <f>'[1]L02'!C1294</f>
        <v>0</v>
      </c>
      <c r="V213" s="14">
        <f t="shared" si="80"/>
        <v>0</v>
      </c>
      <c r="W213" s="16">
        <v>0</v>
      </c>
    </row>
    <row r="214" s="1" customFormat="1" ht="16.95" customHeight="1" spans="1:23">
      <c r="A214" s="12">
        <v>224</v>
      </c>
      <c r="B214" s="15" t="s">
        <v>1682</v>
      </c>
      <c r="C214" s="14">
        <f t="shared" ref="C214:W214" si="81">SUM(C215:C222)</f>
        <v>1166</v>
      </c>
      <c r="D214" s="14">
        <f t="shared" si="81"/>
        <v>770</v>
      </c>
      <c r="E214" s="14">
        <f t="shared" si="81"/>
        <v>0</v>
      </c>
      <c r="F214" s="14">
        <f t="shared" si="81"/>
        <v>0</v>
      </c>
      <c r="G214" s="14">
        <f t="shared" si="81"/>
        <v>222</v>
      </c>
      <c r="H214" s="14">
        <f t="shared" si="81"/>
        <v>0</v>
      </c>
      <c r="I214" s="14">
        <f t="shared" si="81"/>
        <v>0</v>
      </c>
      <c r="J214" s="14">
        <f t="shared" si="81"/>
        <v>0</v>
      </c>
      <c r="K214" s="14">
        <f t="shared" si="81"/>
        <v>0</v>
      </c>
      <c r="L214" s="14">
        <f t="shared" si="81"/>
        <v>566</v>
      </c>
      <c r="M214" s="14">
        <f t="shared" si="81"/>
        <v>-18</v>
      </c>
      <c r="N214" s="14">
        <f t="shared" si="81"/>
        <v>0</v>
      </c>
      <c r="O214" s="14">
        <f t="shared" si="81"/>
        <v>0</v>
      </c>
      <c r="P214" s="14">
        <f t="shared" si="81"/>
        <v>0</v>
      </c>
      <c r="Q214" s="14">
        <f t="shared" si="81"/>
        <v>0</v>
      </c>
      <c r="R214" s="14">
        <f t="shared" si="81"/>
        <v>0</v>
      </c>
      <c r="S214" s="14">
        <f t="shared" si="81"/>
        <v>0</v>
      </c>
      <c r="T214" s="14">
        <f t="shared" si="81"/>
        <v>1936</v>
      </c>
      <c r="U214" s="14">
        <f t="shared" si="81"/>
        <v>1714</v>
      </c>
      <c r="V214" s="14">
        <f t="shared" si="81"/>
        <v>222</v>
      </c>
      <c r="W214" s="14">
        <f t="shared" si="81"/>
        <v>222</v>
      </c>
    </row>
    <row r="215" s="1" customFormat="1" ht="16.95" customHeight="1" spans="1:23">
      <c r="A215" s="12">
        <v>22401</v>
      </c>
      <c r="B215" s="12" t="s">
        <v>1683</v>
      </c>
      <c r="C215" s="16">
        <v>414</v>
      </c>
      <c r="D215" s="14">
        <f t="shared" ref="D215:D223" si="82">SUM(E215:S215)</f>
        <v>-14</v>
      </c>
      <c r="E215" s="16">
        <v>0</v>
      </c>
      <c r="F215" s="16">
        <v>0</v>
      </c>
      <c r="G215" s="16">
        <v>0</v>
      </c>
      <c r="H215" s="16">
        <v>0</v>
      </c>
      <c r="I215" s="16">
        <v>0</v>
      </c>
      <c r="J215" s="16">
        <v>0</v>
      </c>
      <c r="K215" s="16">
        <v>0</v>
      </c>
      <c r="L215" s="16">
        <v>0</v>
      </c>
      <c r="M215" s="16">
        <v>-14</v>
      </c>
      <c r="N215" s="16">
        <v>0</v>
      </c>
      <c r="O215" s="16">
        <v>0</v>
      </c>
      <c r="P215" s="16">
        <v>0</v>
      </c>
      <c r="Q215" s="16">
        <v>0</v>
      </c>
      <c r="R215" s="16">
        <v>0</v>
      </c>
      <c r="S215" s="16">
        <v>0</v>
      </c>
      <c r="T215" s="14">
        <f t="shared" ref="T215:T223" si="83">C215+D215</f>
        <v>400</v>
      </c>
      <c r="U215" s="14">
        <f>'[1]L02'!C1307</f>
        <v>400</v>
      </c>
      <c r="V215" s="14">
        <f t="shared" ref="V215:V223" si="84">T215-U215</f>
        <v>0</v>
      </c>
      <c r="W215" s="16">
        <v>0</v>
      </c>
    </row>
    <row r="216" s="1" customFormat="1" ht="16.95" customHeight="1" spans="1:23">
      <c r="A216" s="12">
        <v>22402</v>
      </c>
      <c r="B216" s="12" t="s">
        <v>1691</v>
      </c>
      <c r="C216" s="16">
        <v>217</v>
      </c>
      <c r="D216" s="14">
        <f t="shared" si="82"/>
        <v>513</v>
      </c>
      <c r="E216" s="16">
        <v>0</v>
      </c>
      <c r="F216" s="16">
        <v>0</v>
      </c>
      <c r="G216" s="16">
        <v>0</v>
      </c>
      <c r="H216" s="16">
        <v>0</v>
      </c>
      <c r="I216" s="16">
        <v>0</v>
      </c>
      <c r="J216" s="16">
        <v>0</v>
      </c>
      <c r="K216" s="16">
        <v>0</v>
      </c>
      <c r="L216" s="16">
        <v>513</v>
      </c>
      <c r="M216" s="16">
        <v>0</v>
      </c>
      <c r="N216" s="16">
        <v>0</v>
      </c>
      <c r="O216" s="16">
        <v>0</v>
      </c>
      <c r="P216" s="16">
        <v>0</v>
      </c>
      <c r="Q216" s="16">
        <v>0</v>
      </c>
      <c r="R216" s="16">
        <v>0</v>
      </c>
      <c r="S216" s="16">
        <v>0</v>
      </c>
      <c r="T216" s="14">
        <f t="shared" si="83"/>
        <v>730</v>
      </c>
      <c r="U216" s="14">
        <f>'[1]L02'!C1319</f>
        <v>730</v>
      </c>
      <c r="V216" s="14">
        <f t="shared" si="84"/>
        <v>0</v>
      </c>
      <c r="W216" s="16">
        <v>0</v>
      </c>
    </row>
    <row r="217" s="1" customFormat="1" ht="16.95" customHeight="1" spans="1:23">
      <c r="A217" s="12">
        <v>22403</v>
      </c>
      <c r="B217" s="12" t="s">
        <v>1694</v>
      </c>
      <c r="C217" s="16">
        <v>0</v>
      </c>
      <c r="D217" s="14">
        <f t="shared" si="82"/>
        <v>0</v>
      </c>
      <c r="E217" s="16">
        <v>0</v>
      </c>
      <c r="F217" s="16">
        <v>0</v>
      </c>
      <c r="G217" s="16">
        <v>0</v>
      </c>
      <c r="H217" s="16">
        <v>0</v>
      </c>
      <c r="I217" s="16">
        <v>0</v>
      </c>
      <c r="J217" s="16">
        <v>0</v>
      </c>
      <c r="K217" s="16">
        <v>0</v>
      </c>
      <c r="L217" s="16">
        <v>0</v>
      </c>
      <c r="M217" s="16">
        <v>0</v>
      </c>
      <c r="N217" s="16">
        <v>0</v>
      </c>
      <c r="O217" s="16">
        <v>0</v>
      </c>
      <c r="P217" s="16">
        <v>0</v>
      </c>
      <c r="Q217" s="16">
        <v>0</v>
      </c>
      <c r="R217" s="16">
        <v>0</v>
      </c>
      <c r="S217" s="16">
        <v>0</v>
      </c>
      <c r="T217" s="14">
        <f t="shared" si="83"/>
        <v>0</v>
      </c>
      <c r="U217" s="14">
        <f>'[1]L02'!C1325</f>
        <v>0</v>
      </c>
      <c r="V217" s="14">
        <f t="shared" si="84"/>
        <v>0</v>
      </c>
      <c r="W217" s="16">
        <v>0</v>
      </c>
    </row>
    <row r="218" s="1" customFormat="1" ht="16.95" customHeight="1" spans="1:23">
      <c r="A218" s="12">
        <v>22404</v>
      </c>
      <c r="B218" s="12" t="s">
        <v>1697</v>
      </c>
      <c r="C218" s="16">
        <v>0</v>
      </c>
      <c r="D218" s="14">
        <f t="shared" si="82"/>
        <v>0</v>
      </c>
      <c r="E218" s="16">
        <v>0</v>
      </c>
      <c r="F218" s="16">
        <v>0</v>
      </c>
      <c r="G218" s="16">
        <v>0</v>
      </c>
      <c r="H218" s="16">
        <v>0</v>
      </c>
      <c r="I218" s="16">
        <v>0</v>
      </c>
      <c r="J218" s="16">
        <v>0</v>
      </c>
      <c r="K218" s="16">
        <v>0</v>
      </c>
      <c r="L218" s="16">
        <v>0</v>
      </c>
      <c r="M218" s="16">
        <v>0</v>
      </c>
      <c r="N218" s="16">
        <v>0</v>
      </c>
      <c r="O218" s="16">
        <v>0</v>
      </c>
      <c r="P218" s="16">
        <v>0</v>
      </c>
      <c r="Q218" s="16">
        <v>0</v>
      </c>
      <c r="R218" s="16">
        <v>0</v>
      </c>
      <c r="S218" s="16">
        <v>0</v>
      </c>
      <c r="T218" s="14">
        <f t="shared" si="83"/>
        <v>0</v>
      </c>
      <c r="U218" s="14">
        <f>'[1]L02'!C1331</f>
        <v>0</v>
      </c>
      <c r="V218" s="14">
        <f t="shared" si="84"/>
        <v>0</v>
      </c>
      <c r="W218" s="16">
        <v>0</v>
      </c>
    </row>
    <row r="219" s="1" customFormat="1" ht="16.95" customHeight="1" spans="1:23">
      <c r="A219" s="12">
        <v>22405</v>
      </c>
      <c r="B219" s="12" t="s">
        <v>1701</v>
      </c>
      <c r="C219" s="16">
        <v>4</v>
      </c>
      <c r="D219" s="14">
        <f t="shared" si="82"/>
        <v>0</v>
      </c>
      <c r="E219" s="16">
        <v>0</v>
      </c>
      <c r="F219" s="16">
        <v>0</v>
      </c>
      <c r="G219" s="16">
        <v>4</v>
      </c>
      <c r="H219" s="16">
        <v>0</v>
      </c>
      <c r="I219" s="16">
        <v>0</v>
      </c>
      <c r="J219" s="16">
        <v>0</v>
      </c>
      <c r="K219" s="16">
        <v>0</v>
      </c>
      <c r="L219" s="16">
        <v>0</v>
      </c>
      <c r="M219" s="16">
        <v>-4</v>
      </c>
      <c r="N219" s="16">
        <v>0</v>
      </c>
      <c r="O219" s="16">
        <v>0</v>
      </c>
      <c r="P219" s="16">
        <v>0</v>
      </c>
      <c r="Q219" s="16">
        <v>0</v>
      </c>
      <c r="R219" s="16">
        <v>0</v>
      </c>
      <c r="S219" s="16">
        <v>0</v>
      </c>
      <c r="T219" s="14">
        <f t="shared" si="83"/>
        <v>4</v>
      </c>
      <c r="U219" s="14">
        <f>'[1]L02'!C1339</f>
        <v>0</v>
      </c>
      <c r="V219" s="14">
        <f t="shared" si="84"/>
        <v>4</v>
      </c>
      <c r="W219" s="16">
        <v>4</v>
      </c>
    </row>
    <row r="220" s="1" customFormat="1" ht="16.95" customHeight="1" spans="1:23">
      <c r="A220" s="12">
        <v>22406</v>
      </c>
      <c r="B220" s="12" t="s">
        <v>1711</v>
      </c>
      <c r="C220" s="16">
        <v>0</v>
      </c>
      <c r="D220" s="14">
        <f t="shared" si="82"/>
        <v>218</v>
      </c>
      <c r="E220" s="16">
        <v>0</v>
      </c>
      <c r="F220" s="16">
        <v>0</v>
      </c>
      <c r="G220" s="16">
        <v>218</v>
      </c>
      <c r="H220" s="16">
        <v>0</v>
      </c>
      <c r="I220" s="16">
        <v>0</v>
      </c>
      <c r="J220" s="16">
        <v>0</v>
      </c>
      <c r="K220" s="16">
        <v>0</v>
      </c>
      <c r="L220" s="16">
        <v>0</v>
      </c>
      <c r="M220" s="16">
        <v>0</v>
      </c>
      <c r="N220" s="16">
        <v>0</v>
      </c>
      <c r="O220" s="16">
        <v>0</v>
      </c>
      <c r="P220" s="16">
        <v>0</v>
      </c>
      <c r="Q220" s="16">
        <v>0</v>
      </c>
      <c r="R220" s="16">
        <v>0</v>
      </c>
      <c r="S220" s="16">
        <v>0</v>
      </c>
      <c r="T220" s="14">
        <f t="shared" si="83"/>
        <v>218</v>
      </c>
      <c r="U220" s="14">
        <f>'[1]L02'!C1352</f>
        <v>0</v>
      </c>
      <c r="V220" s="14">
        <f t="shared" si="84"/>
        <v>218</v>
      </c>
      <c r="W220" s="16">
        <v>218</v>
      </c>
    </row>
    <row r="221" s="1" customFormat="1" ht="16.95" customHeight="1" spans="1:23">
      <c r="A221" s="12">
        <v>22407</v>
      </c>
      <c r="B221" s="12" t="s">
        <v>1715</v>
      </c>
      <c r="C221" s="16">
        <v>531</v>
      </c>
      <c r="D221" s="14">
        <f t="shared" si="82"/>
        <v>53</v>
      </c>
      <c r="E221" s="16">
        <v>0</v>
      </c>
      <c r="F221" s="16">
        <v>0</v>
      </c>
      <c r="G221" s="16">
        <v>0</v>
      </c>
      <c r="H221" s="16">
        <v>0</v>
      </c>
      <c r="I221" s="16">
        <v>0</v>
      </c>
      <c r="J221" s="16">
        <v>0</v>
      </c>
      <c r="K221" s="16">
        <v>0</v>
      </c>
      <c r="L221" s="16">
        <v>53</v>
      </c>
      <c r="M221" s="16">
        <v>0</v>
      </c>
      <c r="N221" s="16">
        <v>0</v>
      </c>
      <c r="O221" s="16">
        <v>0</v>
      </c>
      <c r="P221" s="16">
        <v>0</v>
      </c>
      <c r="Q221" s="16">
        <v>0</v>
      </c>
      <c r="R221" s="16">
        <v>0</v>
      </c>
      <c r="S221" s="16">
        <v>0</v>
      </c>
      <c r="T221" s="14">
        <f t="shared" si="83"/>
        <v>584</v>
      </c>
      <c r="U221" s="14">
        <f>'[1]L02'!C1356</f>
        <v>584</v>
      </c>
      <c r="V221" s="14">
        <f t="shared" si="84"/>
        <v>0</v>
      </c>
      <c r="W221" s="16">
        <v>0</v>
      </c>
    </row>
    <row r="222" s="1" customFormat="1" ht="16.95" customHeight="1" spans="1:23">
      <c r="A222" s="12">
        <v>22499</v>
      </c>
      <c r="B222" s="12" t="s">
        <v>1721</v>
      </c>
      <c r="C222" s="16">
        <v>0</v>
      </c>
      <c r="D222" s="14">
        <f t="shared" si="82"/>
        <v>0</v>
      </c>
      <c r="E222" s="16">
        <v>0</v>
      </c>
      <c r="F222" s="16">
        <v>0</v>
      </c>
      <c r="G222" s="16">
        <v>0</v>
      </c>
      <c r="H222" s="16">
        <v>0</v>
      </c>
      <c r="I222" s="16">
        <v>0</v>
      </c>
      <c r="J222" s="16">
        <v>0</v>
      </c>
      <c r="K222" s="16">
        <v>0</v>
      </c>
      <c r="L222" s="16">
        <v>0</v>
      </c>
      <c r="M222" s="16">
        <v>0</v>
      </c>
      <c r="N222" s="16">
        <v>0</v>
      </c>
      <c r="O222" s="16">
        <v>0</v>
      </c>
      <c r="P222" s="16">
        <v>0</v>
      </c>
      <c r="Q222" s="16">
        <v>0</v>
      </c>
      <c r="R222" s="16">
        <v>0</v>
      </c>
      <c r="S222" s="16">
        <v>0</v>
      </c>
      <c r="T222" s="14">
        <f t="shared" si="83"/>
        <v>0</v>
      </c>
      <c r="U222" s="14">
        <f>'[1]L02'!C1362</f>
        <v>0</v>
      </c>
      <c r="V222" s="14">
        <f t="shared" si="84"/>
        <v>0</v>
      </c>
      <c r="W222" s="16">
        <v>0</v>
      </c>
    </row>
    <row r="223" s="1" customFormat="1" ht="16.95" customHeight="1" spans="1:23">
      <c r="A223" s="12">
        <v>227</v>
      </c>
      <c r="B223" s="15" t="s">
        <v>2051</v>
      </c>
      <c r="C223" s="16">
        <v>3200</v>
      </c>
      <c r="D223" s="14">
        <f t="shared" si="82"/>
        <v>-3200</v>
      </c>
      <c r="E223" s="16">
        <v>0</v>
      </c>
      <c r="F223" s="16">
        <v>0</v>
      </c>
      <c r="G223" s="16">
        <v>0</v>
      </c>
      <c r="H223" s="17">
        <v>0</v>
      </c>
      <c r="I223" s="16">
        <v>0</v>
      </c>
      <c r="J223" s="16">
        <v>0</v>
      </c>
      <c r="K223" s="16">
        <v>0</v>
      </c>
      <c r="L223" s="16">
        <v>-3200</v>
      </c>
      <c r="M223" s="16">
        <v>0</v>
      </c>
      <c r="N223" s="16">
        <v>0</v>
      </c>
      <c r="O223" s="16">
        <v>0</v>
      </c>
      <c r="P223" s="16">
        <v>0</v>
      </c>
      <c r="Q223" s="16">
        <v>0</v>
      </c>
      <c r="R223" s="16">
        <v>0</v>
      </c>
      <c r="S223" s="16">
        <v>0</v>
      </c>
      <c r="T223" s="14">
        <f t="shared" si="83"/>
        <v>0</v>
      </c>
      <c r="U223" s="14">
        <f>[1]ML!A36</f>
        <v>0</v>
      </c>
      <c r="V223" s="14">
        <f t="shared" si="84"/>
        <v>0</v>
      </c>
      <c r="W223" s="16">
        <v>0</v>
      </c>
    </row>
    <row r="224" s="1" customFormat="1" ht="16.95" customHeight="1" spans="1:23">
      <c r="A224" s="12">
        <v>229</v>
      </c>
      <c r="B224" s="15" t="s">
        <v>1722</v>
      </c>
      <c r="C224" s="14">
        <f t="shared" ref="C224:W224" si="85">SUM(C225:C226)</f>
        <v>0</v>
      </c>
      <c r="D224" s="14">
        <f t="shared" si="85"/>
        <v>0</v>
      </c>
      <c r="E224" s="14">
        <f t="shared" si="85"/>
        <v>0</v>
      </c>
      <c r="F224" s="14">
        <f t="shared" si="85"/>
        <v>0</v>
      </c>
      <c r="G224" s="14">
        <f t="shared" si="85"/>
        <v>0</v>
      </c>
      <c r="H224" s="14">
        <f t="shared" si="85"/>
        <v>0</v>
      </c>
      <c r="I224" s="14">
        <f t="shared" si="85"/>
        <v>0</v>
      </c>
      <c r="J224" s="14">
        <f t="shared" si="85"/>
        <v>0</v>
      </c>
      <c r="K224" s="14">
        <f t="shared" si="85"/>
        <v>0</v>
      </c>
      <c r="L224" s="14">
        <f t="shared" si="85"/>
        <v>0</v>
      </c>
      <c r="M224" s="14">
        <f t="shared" si="85"/>
        <v>0</v>
      </c>
      <c r="N224" s="14">
        <f t="shared" si="85"/>
        <v>0</v>
      </c>
      <c r="O224" s="14">
        <f t="shared" si="85"/>
        <v>0</v>
      </c>
      <c r="P224" s="14">
        <f t="shared" si="85"/>
        <v>0</v>
      </c>
      <c r="Q224" s="14">
        <f t="shared" si="85"/>
        <v>0</v>
      </c>
      <c r="R224" s="14">
        <f t="shared" si="85"/>
        <v>0</v>
      </c>
      <c r="S224" s="14">
        <f t="shared" si="85"/>
        <v>0</v>
      </c>
      <c r="T224" s="14">
        <f t="shared" si="85"/>
        <v>0</v>
      </c>
      <c r="U224" s="14">
        <f t="shared" si="85"/>
        <v>0</v>
      </c>
      <c r="V224" s="14">
        <f t="shared" si="85"/>
        <v>0</v>
      </c>
      <c r="W224" s="14">
        <f t="shared" si="85"/>
        <v>0</v>
      </c>
    </row>
    <row r="225" s="1" customFormat="1" ht="16.95" customHeight="1" spans="1:23">
      <c r="A225" s="12">
        <v>22902</v>
      </c>
      <c r="B225" s="12" t="s">
        <v>2052</v>
      </c>
      <c r="C225" s="16">
        <v>0</v>
      </c>
      <c r="D225" s="14">
        <f t="shared" ref="D225:D230" si="86">SUM(E225:S225)</f>
        <v>0</v>
      </c>
      <c r="E225" s="16">
        <v>0</v>
      </c>
      <c r="F225" s="16">
        <v>0</v>
      </c>
      <c r="G225" s="16">
        <v>0</v>
      </c>
      <c r="H225" s="17">
        <v>0</v>
      </c>
      <c r="I225" s="16">
        <v>0</v>
      </c>
      <c r="J225" s="16">
        <v>0</v>
      </c>
      <c r="K225" s="16">
        <v>0</v>
      </c>
      <c r="L225" s="16">
        <v>0</v>
      </c>
      <c r="M225" s="16">
        <v>0</v>
      </c>
      <c r="N225" s="16">
        <v>0</v>
      </c>
      <c r="O225" s="16">
        <v>0</v>
      </c>
      <c r="P225" s="16">
        <v>0</v>
      </c>
      <c r="Q225" s="16">
        <v>0</v>
      </c>
      <c r="R225" s="16">
        <v>0</v>
      </c>
      <c r="S225" s="16">
        <v>0</v>
      </c>
      <c r="T225" s="14">
        <f t="shared" ref="T225:T230" si="87">C225+D225</f>
        <v>0</v>
      </c>
      <c r="U225" s="14">
        <f>[1]ML!A36</f>
        <v>0</v>
      </c>
      <c r="V225" s="14">
        <f t="shared" ref="V225:V230" si="88">T225-U225</f>
        <v>0</v>
      </c>
      <c r="W225" s="16">
        <v>0</v>
      </c>
    </row>
    <row r="226" s="1" customFormat="1" ht="16.95" customHeight="1" spans="1:23">
      <c r="A226" s="12">
        <v>22999</v>
      </c>
      <c r="B226" s="12" t="s">
        <v>1723</v>
      </c>
      <c r="C226" s="16">
        <v>0</v>
      </c>
      <c r="D226" s="14">
        <f t="shared" si="86"/>
        <v>0</v>
      </c>
      <c r="E226" s="16">
        <v>0</v>
      </c>
      <c r="F226" s="16">
        <v>0</v>
      </c>
      <c r="G226" s="16">
        <v>0</v>
      </c>
      <c r="H226" s="17">
        <v>0</v>
      </c>
      <c r="I226" s="16">
        <v>0</v>
      </c>
      <c r="J226" s="16">
        <v>0</v>
      </c>
      <c r="K226" s="16">
        <v>0</v>
      </c>
      <c r="L226" s="16">
        <v>0</v>
      </c>
      <c r="M226" s="16">
        <v>0</v>
      </c>
      <c r="N226" s="16">
        <v>0</v>
      </c>
      <c r="O226" s="16">
        <v>0</v>
      </c>
      <c r="P226" s="16">
        <v>0</v>
      </c>
      <c r="Q226" s="16">
        <v>0</v>
      </c>
      <c r="R226" s="16">
        <v>0</v>
      </c>
      <c r="S226" s="16">
        <v>0</v>
      </c>
      <c r="T226" s="14">
        <f t="shared" si="87"/>
        <v>0</v>
      </c>
      <c r="U226" s="14">
        <f>'[1]L02'!C1363</f>
        <v>0</v>
      </c>
      <c r="V226" s="14">
        <f t="shared" si="88"/>
        <v>0</v>
      </c>
      <c r="W226" s="16">
        <v>0</v>
      </c>
    </row>
    <row r="227" s="1" customFormat="1" ht="16.95" customHeight="1" spans="1:23">
      <c r="A227" s="12">
        <v>232</v>
      </c>
      <c r="B227" s="15" t="s">
        <v>1725</v>
      </c>
      <c r="C227" s="14">
        <f t="shared" ref="C227:W227" si="89">SUM(C228:C230)</f>
        <v>3493</v>
      </c>
      <c r="D227" s="14">
        <f t="shared" si="89"/>
        <v>40</v>
      </c>
      <c r="E227" s="14">
        <f t="shared" si="89"/>
        <v>0</v>
      </c>
      <c r="F227" s="14">
        <f t="shared" si="89"/>
        <v>0</v>
      </c>
      <c r="G227" s="14">
        <f t="shared" si="89"/>
        <v>0</v>
      </c>
      <c r="H227" s="14">
        <f t="shared" si="89"/>
        <v>0</v>
      </c>
      <c r="I227" s="14">
        <f t="shared" si="89"/>
        <v>0</v>
      </c>
      <c r="J227" s="14">
        <f t="shared" si="89"/>
        <v>0</v>
      </c>
      <c r="K227" s="14">
        <f t="shared" si="89"/>
        <v>0</v>
      </c>
      <c r="L227" s="14">
        <f t="shared" si="89"/>
        <v>0</v>
      </c>
      <c r="M227" s="14">
        <f t="shared" si="89"/>
        <v>40</v>
      </c>
      <c r="N227" s="14">
        <f t="shared" si="89"/>
        <v>0</v>
      </c>
      <c r="O227" s="14">
        <f t="shared" si="89"/>
        <v>0</v>
      </c>
      <c r="P227" s="14">
        <f t="shared" si="89"/>
        <v>0</v>
      </c>
      <c r="Q227" s="14">
        <f t="shared" si="89"/>
        <v>0</v>
      </c>
      <c r="R227" s="14">
        <f t="shared" si="89"/>
        <v>0</v>
      </c>
      <c r="S227" s="14">
        <f t="shared" si="89"/>
        <v>0</v>
      </c>
      <c r="T227" s="14">
        <f t="shared" si="89"/>
        <v>3533</v>
      </c>
      <c r="U227" s="14">
        <f t="shared" si="89"/>
        <v>3533</v>
      </c>
      <c r="V227" s="14">
        <f t="shared" si="89"/>
        <v>0</v>
      </c>
      <c r="W227" s="14">
        <f t="shared" si="89"/>
        <v>0</v>
      </c>
    </row>
    <row r="228" s="1" customFormat="1" ht="16.95" customHeight="1" spans="1:23">
      <c r="A228" s="12">
        <v>23201</v>
      </c>
      <c r="B228" s="12" t="s">
        <v>1726</v>
      </c>
      <c r="C228" s="16">
        <v>0</v>
      </c>
      <c r="D228" s="14">
        <f t="shared" si="86"/>
        <v>0</v>
      </c>
      <c r="E228" s="16">
        <v>0</v>
      </c>
      <c r="F228" s="16">
        <v>0</v>
      </c>
      <c r="G228" s="16">
        <v>0</v>
      </c>
      <c r="H228" s="17">
        <v>0</v>
      </c>
      <c r="I228" s="16">
        <v>0</v>
      </c>
      <c r="J228" s="16">
        <v>0</v>
      </c>
      <c r="K228" s="16">
        <v>0</v>
      </c>
      <c r="L228" s="16">
        <v>0</v>
      </c>
      <c r="M228" s="16">
        <v>0</v>
      </c>
      <c r="N228" s="16">
        <v>0</v>
      </c>
      <c r="O228" s="16">
        <v>0</v>
      </c>
      <c r="P228" s="16">
        <v>0</v>
      </c>
      <c r="Q228" s="16">
        <v>0</v>
      </c>
      <c r="R228" s="16">
        <v>0</v>
      </c>
      <c r="S228" s="16">
        <v>0</v>
      </c>
      <c r="T228" s="14">
        <f t="shared" si="87"/>
        <v>0</v>
      </c>
      <c r="U228" s="14">
        <f>'[1]L02'!C1367</f>
        <v>0</v>
      </c>
      <c r="V228" s="14">
        <f t="shared" si="88"/>
        <v>0</v>
      </c>
      <c r="W228" s="16">
        <v>0</v>
      </c>
    </row>
    <row r="229" s="1" customFormat="1" ht="16.95" customHeight="1" spans="1:23">
      <c r="A229" s="12">
        <v>23202</v>
      </c>
      <c r="B229" s="12" t="s">
        <v>1727</v>
      </c>
      <c r="C229" s="16">
        <v>0</v>
      </c>
      <c r="D229" s="14">
        <f t="shared" si="86"/>
        <v>0</v>
      </c>
      <c r="E229" s="16">
        <v>0</v>
      </c>
      <c r="F229" s="16">
        <v>0</v>
      </c>
      <c r="G229" s="16">
        <v>0</v>
      </c>
      <c r="H229" s="17">
        <v>0</v>
      </c>
      <c r="I229" s="16">
        <v>0</v>
      </c>
      <c r="J229" s="16">
        <v>0</v>
      </c>
      <c r="K229" s="16">
        <v>0</v>
      </c>
      <c r="L229" s="16">
        <v>0</v>
      </c>
      <c r="M229" s="16">
        <v>0</v>
      </c>
      <c r="N229" s="16">
        <v>0</v>
      </c>
      <c r="O229" s="16">
        <v>0</v>
      </c>
      <c r="P229" s="16">
        <v>0</v>
      </c>
      <c r="Q229" s="16">
        <v>0</v>
      </c>
      <c r="R229" s="16">
        <v>0</v>
      </c>
      <c r="S229" s="16">
        <v>0</v>
      </c>
      <c r="T229" s="14">
        <f t="shared" si="87"/>
        <v>0</v>
      </c>
      <c r="U229" s="14">
        <f>'[1]L02'!C1368</f>
        <v>0</v>
      </c>
      <c r="V229" s="14">
        <f t="shared" si="88"/>
        <v>0</v>
      </c>
      <c r="W229" s="16">
        <v>0</v>
      </c>
    </row>
    <row r="230" s="1" customFormat="1" ht="16.95" customHeight="1" spans="1:23">
      <c r="A230" s="12">
        <v>23203</v>
      </c>
      <c r="B230" s="12" t="s">
        <v>1728</v>
      </c>
      <c r="C230" s="16">
        <v>3493</v>
      </c>
      <c r="D230" s="14">
        <f t="shared" si="86"/>
        <v>40</v>
      </c>
      <c r="E230" s="16">
        <v>0</v>
      </c>
      <c r="F230" s="16">
        <v>0</v>
      </c>
      <c r="G230" s="16">
        <v>0</v>
      </c>
      <c r="H230" s="17">
        <v>0</v>
      </c>
      <c r="I230" s="16">
        <v>0</v>
      </c>
      <c r="J230" s="16">
        <v>0</v>
      </c>
      <c r="K230" s="16">
        <v>0</v>
      </c>
      <c r="L230" s="16">
        <v>0</v>
      </c>
      <c r="M230" s="16">
        <v>40</v>
      </c>
      <c r="N230" s="16">
        <v>0</v>
      </c>
      <c r="O230" s="16">
        <v>0</v>
      </c>
      <c r="P230" s="16">
        <v>0</v>
      </c>
      <c r="Q230" s="16">
        <v>0</v>
      </c>
      <c r="R230" s="16">
        <v>0</v>
      </c>
      <c r="S230" s="16">
        <v>0</v>
      </c>
      <c r="T230" s="14">
        <f t="shared" si="87"/>
        <v>3533</v>
      </c>
      <c r="U230" s="14">
        <f>'[1]L02'!C1369</f>
        <v>3533</v>
      </c>
      <c r="V230" s="14">
        <f t="shared" si="88"/>
        <v>0</v>
      </c>
      <c r="W230" s="16">
        <v>0</v>
      </c>
    </row>
    <row r="231" s="1" customFormat="1" ht="16.95" customHeight="1" spans="1:23">
      <c r="A231" s="12">
        <v>233</v>
      </c>
      <c r="B231" s="15" t="s">
        <v>1733</v>
      </c>
      <c r="C231" s="14">
        <f t="shared" ref="C231:W231" si="90">SUM(C232:C234)</f>
        <v>1</v>
      </c>
      <c r="D231" s="14">
        <f t="shared" si="90"/>
        <v>43</v>
      </c>
      <c r="E231" s="14">
        <f t="shared" si="90"/>
        <v>0</v>
      </c>
      <c r="F231" s="14">
        <f t="shared" si="90"/>
        <v>0</v>
      </c>
      <c r="G231" s="14">
        <f t="shared" si="90"/>
        <v>0</v>
      </c>
      <c r="H231" s="14">
        <f t="shared" si="90"/>
        <v>0</v>
      </c>
      <c r="I231" s="14">
        <f t="shared" si="90"/>
        <v>0</v>
      </c>
      <c r="J231" s="14">
        <f t="shared" si="90"/>
        <v>0</v>
      </c>
      <c r="K231" s="14">
        <f t="shared" si="90"/>
        <v>0</v>
      </c>
      <c r="L231" s="14">
        <f t="shared" si="90"/>
        <v>0</v>
      </c>
      <c r="M231" s="14">
        <f t="shared" si="90"/>
        <v>43</v>
      </c>
      <c r="N231" s="14">
        <f t="shared" si="90"/>
        <v>0</v>
      </c>
      <c r="O231" s="14">
        <f t="shared" si="90"/>
        <v>0</v>
      </c>
      <c r="P231" s="14">
        <f t="shared" si="90"/>
        <v>0</v>
      </c>
      <c r="Q231" s="14">
        <f t="shared" si="90"/>
        <v>0</v>
      </c>
      <c r="R231" s="14">
        <f t="shared" si="90"/>
        <v>0</v>
      </c>
      <c r="S231" s="14">
        <f t="shared" si="90"/>
        <v>0</v>
      </c>
      <c r="T231" s="14">
        <f t="shared" si="90"/>
        <v>44</v>
      </c>
      <c r="U231" s="14">
        <f t="shared" si="90"/>
        <v>44</v>
      </c>
      <c r="V231" s="14">
        <f t="shared" si="90"/>
        <v>0</v>
      </c>
      <c r="W231" s="14">
        <f t="shared" si="90"/>
        <v>0</v>
      </c>
    </row>
    <row r="232" s="1" customFormat="1" ht="16.95" customHeight="1" spans="1:23">
      <c r="A232" s="12">
        <v>23301</v>
      </c>
      <c r="B232" s="12" t="s">
        <v>1734</v>
      </c>
      <c r="C232" s="16">
        <v>0</v>
      </c>
      <c r="D232" s="14">
        <f t="shared" ref="D232:D234" si="91">SUM(E232:S232)</f>
        <v>0</v>
      </c>
      <c r="E232" s="16">
        <v>0</v>
      </c>
      <c r="F232" s="16">
        <v>0</v>
      </c>
      <c r="G232" s="16">
        <v>0</v>
      </c>
      <c r="H232" s="17">
        <v>0</v>
      </c>
      <c r="I232" s="16">
        <v>0</v>
      </c>
      <c r="J232" s="16">
        <v>0</v>
      </c>
      <c r="K232" s="16">
        <v>0</v>
      </c>
      <c r="L232" s="16">
        <v>0</v>
      </c>
      <c r="M232" s="16">
        <v>0</v>
      </c>
      <c r="N232" s="16">
        <v>0</v>
      </c>
      <c r="O232" s="16">
        <v>0</v>
      </c>
      <c r="P232" s="16">
        <v>0</v>
      </c>
      <c r="Q232" s="16">
        <v>0</v>
      </c>
      <c r="R232" s="16">
        <v>0</v>
      </c>
      <c r="S232" s="16">
        <v>0</v>
      </c>
      <c r="T232" s="14">
        <f t="shared" ref="T232:T234" si="92">C232+D232</f>
        <v>0</v>
      </c>
      <c r="U232" s="14">
        <f>'[1]L02'!C1375</f>
        <v>0</v>
      </c>
      <c r="V232" s="14">
        <f t="shared" ref="V232:V234" si="93">T232-U232</f>
        <v>0</v>
      </c>
      <c r="W232" s="16">
        <v>0</v>
      </c>
    </row>
    <row r="233" s="1" customFormat="1" ht="16.95" customHeight="1" spans="1:23">
      <c r="A233" s="12">
        <v>23302</v>
      </c>
      <c r="B233" s="12" t="s">
        <v>1735</v>
      </c>
      <c r="C233" s="16">
        <v>0</v>
      </c>
      <c r="D233" s="14">
        <f t="shared" si="91"/>
        <v>0</v>
      </c>
      <c r="E233" s="16">
        <v>0</v>
      </c>
      <c r="F233" s="16">
        <v>0</v>
      </c>
      <c r="G233" s="16">
        <v>0</v>
      </c>
      <c r="H233" s="17">
        <v>0</v>
      </c>
      <c r="I233" s="16">
        <v>0</v>
      </c>
      <c r="J233" s="16">
        <v>0</v>
      </c>
      <c r="K233" s="16">
        <v>0</v>
      </c>
      <c r="L233" s="16">
        <v>0</v>
      </c>
      <c r="M233" s="16">
        <v>0</v>
      </c>
      <c r="N233" s="16">
        <v>0</v>
      </c>
      <c r="O233" s="16">
        <v>0</v>
      </c>
      <c r="P233" s="16">
        <v>0</v>
      </c>
      <c r="Q233" s="16">
        <v>0</v>
      </c>
      <c r="R233" s="16">
        <v>0</v>
      </c>
      <c r="S233" s="16">
        <v>0</v>
      </c>
      <c r="T233" s="14">
        <f t="shared" si="92"/>
        <v>0</v>
      </c>
      <c r="U233" s="14">
        <f>'[1]L02'!C1376</f>
        <v>0</v>
      </c>
      <c r="V233" s="14">
        <f t="shared" si="93"/>
        <v>0</v>
      </c>
      <c r="W233" s="16">
        <v>0</v>
      </c>
    </row>
    <row r="234" s="1" customFormat="1" ht="16.95" customHeight="1" spans="1:23">
      <c r="A234" s="12">
        <v>23303</v>
      </c>
      <c r="B234" s="12" t="s">
        <v>1736</v>
      </c>
      <c r="C234" s="16">
        <v>1</v>
      </c>
      <c r="D234" s="14">
        <f t="shared" si="91"/>
        <v>43</v>
      </c>
      <c r="E234" s="16">
        <v>0</v>
      </c>
      <c r="F234" s="16">
        <v>0</v>
      </c>
      <c r="G234" s="16">
        <v>0</v>
      </c>
      <c r="H234" s="17">
        <v>0</v>
      </c>
      <c r="I234" s="16">
        <v>0</v>
      </c>
      <c r="J234" s="16">
        <v>0</v>
      </c>
      <c r="K234" s="16">
        <v>0</v>
      </c>
      <c r="L234" s="16">
        <v>0</v>
      </c>
      <c r="M234" s="16">
        <v>43</v>
      </c>
      <c r="N234" s="16">
        <v>0</v>
      </c>
      <c r="O234" s="16">
        <v>0</v>
      </c>
      <c r="P234" s="16">
        <v>0</v>
      </c>
      <c r="Q234" s="16">
        <v>0</v>
      </c>
      <c r="R234" s="16">
        <v>0</v>
      </c>
      <c r="S234" s="16">
        <v>0</v>
      </c>
      <c r="T234" s="14">
        <f t="shared" si="92"/>
        <v>44</v>
      </c>
      <c r="U234" s="14">
        <f>'[1]L02'!C1377</f>
        <v>44</v>
      </c>
      <c r="V234" s="14">
        <f t="shared" si="93"/>
        <v>0</v>
      </c>
      <c r="W234" s="16">
        <v>0</v>
      </c>
    </row>
    <row r="235" s="1" customFormat="1" ht="16.95" customHeight="1"/>
  </sheetData>
  <mergeCells count="27">
    <mergeCell ref="A1:W1"/>
    <mergeCell ref="A2:W2"/>
    <mergeCell ref="A3:W3"/>
    <mergeCell ref="D4:S4"/>
    <mergeCell ref="A4:A6"/>
    <mergeCell ref="B4:B6"/>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4:T6"/>
    <mergeCell ref="U4:U6"/>
    <mergeCell ref="V4:V6"/>
    <mergeCell ref="W4:W6"/>
  </mergeCells>
  <printOptions gridLines="1"/>
  <pageMargins left="0.75" right="0.75" top="1" bottom="1" header="0.5" footer="0.5"/>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L01</vt:lpstr>
      <vt:lpstr>L02</vt:lpstr>
      <vt:lpstr>L03</vt:lpstr>
      <vt:lpstr>L04</vt:lpstr>
      <vt:lpstr>L05</vt:lpstr>
      <vt:lpstr>L06</vt:lpstr>
      <vt:lpstr>L07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ZS </cp:lastModifiedBy>
  <dcterms:created xsi:type="dcterms:W3CDTF">2020-10-14T03:19:18Z</dcterms:created>
  <dcterms:modified xsi:type="dcterms:W3CDTF">2020-10-14T03:22:54Z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