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L08" sheetId="9" r:id="rId1"/>
    <sheet name="L09" sheetId="8" r:id="rId2"/>
    <sheet name="L10" sheetId="7" r:id="rId3"/>
    <sheet name="L11" sheetId="6" r:id="rId4"/>
    <sheet name="L12" sheetId="5" r:id="rId5"/>
    <sheet name="L13" sheetId="4" r:id="rId6"/>
    <sheet name="Sheet1" sheetId="1" r:id="rId7"/>
    <sheet name="Sheet2" sheetId="2" r:id="rId8"/>
    <sheet name="Sheet3" sheetId="3" r:id="rId9"/>
  </sheets>
  <externalReferences>
    <externalReference r:id="rId10"/>
  </externalReferences>
  <calcPr calcId="144525"/>
</workbook>
</file>

<file path=xl/sharedStrings.xml><?xml version="1.0" encoding="utf-8"?>
<sst xmlns="http://schemas.openxmlformats.org/spreadsheetml/2006/main" count="596" uniqueCount="482">
  <si>
    <t>2019年度嘉鱼县政府性基金预算收入决算录入表</t>
  </si>
  <si>
    <t>录入08表</t>
  </si>
  <si>
    <t>单位:万元</t>
  </si>
  <si>
    <t>科目编码</t>
  </si>
  <si>
    <t>科目名称</t>
  </si>
  <si>
    <t>决算数</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</si>
  <si>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</si>
  <si>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</si>
  <si>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</si>
  <si>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</si>
  <si>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</si>
  <si>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</si>
  <si>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</si>
  <si>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</si>
  <si>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</si>
  <si>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</si>
  <si>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</si>
  <si>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</si>
  <si>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</si>
  <si>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</si>
  <si>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</si>
  <si>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</si>
  <si>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</si>
  <si>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</si>
  <si>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</si>
  <si>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</si>
  <si>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</si>
  <si>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</si>
  <si>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</si>
  <si>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</si>
  <si>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</si>
  <si>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</si>
  <si>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</si>
  <si>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</si>
  <si>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</si>
  <si>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</si>
  <si>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</si>
  <si>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</si>
  <si>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南水北调工程建设资金</t>
  </si>
  <si>
    <t xml:space="preserve">    三峡工程后续工作资金</t>
  </si>
  <si>
    <t xml:space="preserve">    省级重大水利工程建设资金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</si>
  <si>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</si>
  <si>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</si>
  <si>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</si>
  <si>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</si>
  <si>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</si>
  <si>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</si>
  <si>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</si>
  <si>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</si>
  <si>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</si>
  <si>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</si>
  <si>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</si>
  <si>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</si>
  <si>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</si>
  <si>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</si>
  <si>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</si>
  <si>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</si>
  <si>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</si>
  <si>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专项债券对应项目专项收入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</si>
  <si>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</si>
  <si>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</si>
  <si>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</si>
  <si>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</si>
  <si>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</si>
  <si>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</si>
  <si>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</si>
  <si>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国有土地收益基金专项债务对应项目专项收入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</si>
  <si>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</si>
  <si>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</si>
  <si>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</si>
  <si>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</si>
  <si>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</si>
  <si>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</si>
  <si>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</si>
  <si>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</si>
  <si>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</si>
  <si>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</si>
  <si>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</si>
  <si>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</si>
  <si>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2019年度嘉鱼县政府性基金预算支出决算功能分类录入表</t>
  </si>
  <si>
    <t>录入09表</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</si>
  <si>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</si>
  <si>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</si>
  <si>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</si>
  <si>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</si>
  <si>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</si>
  <si>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</si>
  <si>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</si>
  <si>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</si>
  <si>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</si>
  <si>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</si>
  <si>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</si>
  <si>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</si>
  <si>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</si>
  <si>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</si>
  <si>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</si>
  <si>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</si>
  <si>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</si>
  <si>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</si>
  <si>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</si>
  <si>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</si>
  <si>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</si>
  <si>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</si>
  <si>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</si>
  <si>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</si>
  <si>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</si>
  <si>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</si>
  <si>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</si>
  <si>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</si>
  <si>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</si>
  <si>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</si>
  <si>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</si>
  <si>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</si>
  <si>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</si>
  <si>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</si>
  <si>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</si>
  <si>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</si>
  <si>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</si>
  <si>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</si>
  <si>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</si>
  <si>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</si>
  <si>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</si>
  <si>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</si>
  <si>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</si>
  <si>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</si>
  <si>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</si>
  <si>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</si>
  <si>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</si>
  <si>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</si>
  <si>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</si>
  <si>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</si>
  <si>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</si>
  <si>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</si>
  <si>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</si>
  <si>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</si>
  <si>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</si>
  <si>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</si>
  <si>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</si>
  <si>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</si>
  <si>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</si>
  <si>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</si>
  <si>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</si>
  <si>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</si>
  <si>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</si>
  <si>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</si>
  <si>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</si>
  <si>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</si>
  <si>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</si>
  <si>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</si>
  <si>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</si>
  <si>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</si>
  <si>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</si>
  <si>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</si>
  <si>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</si>
  <si>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</si>
  <si>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</si>
  <si>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</si>
  <si>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</si>
  <si>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</si>
  <si>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</si>
  <si>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</si>
  <si>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</si>
  <si>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</si>
  <si>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</si>
  <si>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</si>
  <si>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</si>
  <si>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</si>
  <si>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</si>
  <si>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</si>
  <si>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</si>
  <si>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</si>
  <si>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</si>
  <si>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</si>
  <si>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</si>
  <si>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</si>
  <si>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</si>
  <si>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</si>
  <si>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</si>
  <si>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</si>
  <si>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</si>
  <si>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</si>
  <si>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</si>
  <si>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</si>
  <si>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</si>
  <si>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</si>
  <si>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</si>
  <si>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</si>
  <si>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</si>
  <si>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</si>
  <si>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</si>
  <si>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</si>
  <si>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</si>
  <si>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</si>
  <si>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</si>
  <si>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</si>
  <si>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</si>
  <si>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</si>
  <si>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</si>
  <si>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</si>
  <si>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</si>
  <si>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</si>
  <si>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</si>
  <si>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</si>
  <si>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</si>
  <si>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</si>
  <si>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</si>
  <si>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</si>
  <si>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</si>
  <si>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</si>
  <si>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</si>
  <si>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</si>
  <si>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</si>
  <si>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</si>
  <si>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</si>
  <si>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</si>
  <si>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</si>
  <si>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</si>
  <si>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</si>
  <si>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</si>
  <si>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</si>
  <si>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</si>
  <si>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</si>
  <si>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</si>
  <si>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</si>
  <si>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</si>
  <si>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</si>
  <si>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</si>
  <si>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</si>
  <si>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</si>
  <si>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</si>
  <si>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</si>
  <si>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</si>
  <si>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</si>
  <si>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</si>
  <si>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</si>
  <si>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</si>
  <si>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</si>
  <si>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</si>
  <si>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</si>
  <si>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</si>
  <si>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</si>
  <si>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</si>
  <si>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</si>
  <si>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</si>
  <si>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</si>
  <si>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</si>
  <si>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</si>
  <si>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</si>
  <si>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</si>
  <si>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</si>
  <si>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</si>
  <si>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</si>
  <si>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</si>
  <si>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</si>
  <si>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</si>
  <si>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</si>
  <si>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</si>
  <si>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</si>
  <si>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</si>
  <si>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</si>
  <si>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</si>
  <si>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</si>
  <si>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</si>
  <si>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</si>
  <si>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</si>
  <si>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</si>
  <si>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</si>
  <si>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</si>
  <si>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</si>
  <si>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</si>
  <si>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</si>
  <si>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</si>
  <si>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</si>
  <si>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</si>
  <si>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</si>
  <si>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</si>
  <si>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</si>
  <si>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</si>
  <si>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</si>
  <si>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</si>
  <si>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</si>
  <si>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</si>
  <si>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</si>
  <si>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</si>
  <si>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</si>
  <si>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</si>
  <si>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</si>
  <si>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</si>
  <si>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</si>
  <si>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</si>
  <si>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</si>
  <si>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</si>
  <si>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</si>
  <si>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</si>
  <si>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</si>
  <si>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</si>
  <si>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</si>
  <si>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</si>
  <si>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</si>
  <si>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</si>
  <si>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</si>
  <si>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</si>
  <si>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</si>
  <si>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</si>
  <si>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</si>
  <si>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</si>
  <si>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</si>
  <si>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</si>
  <si>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</si>
  <si>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</si>
  <si>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</si>
  <si>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2019年度嘉鱼县政府性基金预算收支及结余情况录入表</t>
  </si>
  <si>
    <t>录入10表</t>
  </si>
  <si>
    <t>单位：万元</t>
  </si>
  <si>
    <t>收入项目</t>
  </si>
  <si>
    <t>上级补助收入</t>
  </si>
  <si>
    <t>下级上解收入</t>
  </si>
  <si>
    <t>待偿债置换专项债券上年结余</t>
  </si>
  <si>
    <t>上年结余</t>
  </si>
  <si>
    <t>调入资金</t>
  </si>
  <si>
    <t>债务收入</t>
  </si>
  <si>
    <t>债务转贷收入</t>
  </si>
  <si>
    <t>省补助计划单列市收入</t>
  </si>
  <si>
    <t>计划单列市上解省收入</t>
  </si>
  <si>
    <t>支出项目</t>
  </si>
  <si>
    <t>补助下级支出</t>
  </si>
  <si>
    <t>上解上级支出</t>
  </si>
  <si>
    <t>调出资金</t>
  </si>
  <si>
    <t>债务还本支出</t>
  </si>
  <si>
    <t>债务转贷支出</t>
  </si>
  <si>
    <t>省补助计划单列市支出</t>
  </si>
  <si>
    <t>计划单列市上解省支出</t>
  </si>
  <si>
    <t>结余项目</t>
  </si>
  <si>
    <t>待偿债置换专项债券结余</t>
  </si>
  <si>
    <t>年终结余</t>
  </si>
  <si>
    <t>政府性基金预算结余</t>
  </si>
  <si>
    <t>核电站乏燃料处理处置基金收入</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</si>
  <si>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</si>
  <si>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</si>
  <si>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</si>
  <si>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</si>
  <si>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</si>
  <si>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旅游发展基金收入</t>
  </si>
  <si>
    <t>旅游发展基金支出</t>
  </si>
  <si>
    <t>旅游发展基金结余</t>
  </si>
  <si>
    <t>大中型水库移民后期扶持基金收入</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</si>
  <si>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</si>
  <si>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</si>
  <si>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</si>
  <si>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</si>
  <si>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</si>
  <si>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t>
  </si>
  <si>
    <t>可再生能源电价附加收入安排的支出</t>
  </si>
  <si>
    <t>可再生能源电价附加结余</t>
  </si>
  <si>
    <t>废弃电器电子产品处理基金收入</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</si>
  <si>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</si>
  <si>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</si>
  <si>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</si>
  <si>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</si>
  <si>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</si>
  <si>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</si>
  <si>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</si>
  <si>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</si>
  <si>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</si>
  <si>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</si>
  <si>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</si>
  <si>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</si>
  <si>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</si>
  <si>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</si>
  <si>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</si>
  <si>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</si>
  <si>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</si>
  <si>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</si>
  <si>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</si>
  <si>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</si>
  <si>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三峡水库库区基金收入</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</si>
  <si>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</si>
  <si>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</si>
  <si>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</si>
  <si>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</si>
  <si>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</si>
  <si>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</si>
  <si>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</si>
  <si>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</si>
  <si>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</si>
  <si>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</si>
  <si>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</si>
  <si>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</si>
  <si>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</si>
  <si>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</si>
  <si>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铁路建设基金收入</t>
  </si>
  <si>
    <t>铁路建设基金支出</t>
  </si>
  <si>
    <t>铁路建设基金结余</t>
  </si>
  <si>
    <t>船舶油污损害赔偿基金收入</t>
  </si>
  <si>
    <t>船舶油污损害赔偿基金支出</t>
  </si>
  <si>
    <t>船舶油污损害赔偿基金结余</t>
  </si>
  <si>
    <t>民航发展基金收入</t>
  </si>
  <si>
    <t>民航发展基金支出</t>
  </si>
  <si>
    <t>民航发展基金结余</t>
  </si>
  <si>
    <t>农网还贷资金收入</t>
  </si>
  <si>
    <t>农网还贷资金支出</t>
  </si>
  <si>
    <t>农网还贷资金结余</t>
  </si>
  <si>
    <t>中央特别国债经营基金收入</t>
  </si>
  <si>
    <t>中央特别国债经营基金支出</t>
  </si>
  <si>
    <t>中央特别国债经营基金结余</t>
  </si>
  <si>
    <t>中央特别国债经营基金财务收入</t>
  </si>
  <si>
    <t>中央特别国债经营基金财务支出</t>
  </si>
  <si>
    <t>中央特别国债经营基金财务结余</t>
  </si>
  <si>
    <t>彩票发行机构和彩票销售机构的业务费用</t>
  </si>
  <si>
    <t>彩票发行销售机构业务费安排的支出</t>
  </si>
  <si>
    <t>彩票发行机构和彩票销售机构的业务费用结余</t>
  </si>
  <si>
    <t>彩票公益金收入</t>
  </si>
  <si>
    <t>彩票公益金安排的支出</t>
  </si>
  <si>
    <t>彩票公益金结余</t>
  </si>
  <si>
    <t>其他政府性基金相关收入</t>
  </si>
  <si>
    <t>其他政府性基金相关支出</t>
  </si>
  <si>
    <t>其他政府性基金相关结余</t>
  </si>
  <si>
    <t>2019年度嘉鱼县政府性基金预算转移性收支决算录入表</t>
  </si>
  <si>
    <t>录入11表</t>
  </si>
  <si>
    <t>项目</t>
  </si>
  <si>
    <t>政府性基金预算上级补助收入</t>
  </si>
  <si>
    <t>政府性基金预算补助下级支出</t>
  </si>
  <si>
    <t>政府性基金预算下级上解收入</t>
  </si>
  <si>
    <t>政府性基金预算上解上级支出</t>
  </si>
  <si>
    <t>政府性基金预算上年结余</t>
  </si>
  <si>
    <t>政府性基金预算调入资金</t>
  </si>
  <si>
    <t>政府性基金预算调出资金</t>
  </si>
  <si>
    <t xml:space="preserve">  一般公共预算调入</t>
  </si>
  <si>
    <t xml:space="preserve">  其他调入资金</t>
  </si>
  <si>
    <t xml:space="preserve">  地方政府债务收入</t>
  </si>
  <si>
    <t xml:space="preserve">  地方政府专项债务还本支出</t>
  </si>
  <si>
    <t xml:space="preserve">    专项债务收入</t>
  </si>
  <si>
    <t xml:space="preserve">  地方政府专项债务转贷收入</t>
  </si>
  <si>
    <t>政府性基金预算省补助计划单列市收入</t>
  </si>
  <si>
    <t>政府性基金预算计划单列市上解省支出</t>
  </si>
  <si>
    <t>政府性基金预算计划单列市上解省收入</t>
  </si>
  <si>
    <t>政府性基金预算省补助计划单列市支出</t>
  </si>
  <si>
    <t>政府性基金预算年终结余</t>
  </si>
  <si>
    <t>收　　入　　总　　计　</t>
  </si>
  <si>
    <t>支　　出　　总　　计　</t>
  </si>
  <si>
    <t>2019年度嘉鱼县政府性基金预算收入预算变动情况录入表</t>
  </si>
  <si>
    <t>录入12表</t>
  </si>
  <si>
    <t>预算科目</t>
  </si>
  <si>
    <t>预算数</t>
  </si>
  <si>
    <t>增加(减少)预算指标</t>
  </si>
  <si>
    <t>调整预算数</t>
  </si>
  <si>
    <t>海南省高等级公路车辆通行附加费收入</t>
  </si>
  <si>
    <t>港口建设费收入</t>
  </si>
  <si>
    <t>国家电影事业发展专项资金收入</t>
  </si>
  <si>
    <t>国有土地收益基金收入</t>
  </si>
  <si>
    <t>农业土地开发资金收入</t>
  </si>
  <si>
    <t>国有土地使用权出让收入</t>
  </si>
  <si>
    <t>大中型水库库区基金收入</t>
  </si>
  <si>
    <t>城市基础设施配套费收入</t>
  </si>
  <si>
    <t>小型水库移民扶助基金收入</t>
  </si>
  <si>
    <t>国家重大水利工程建设基金收入</t>
  </si>
  <si>
    <t>车辆通行费</t>
  </si>
  <si>
    <t>污水处理费收入</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</si>
  <si>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</si>
  <si>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</si>
  <si>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</si>
  <si>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</si>
  <si>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</si>
  <si>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国有土地收益基金专项债务对应项目专项收入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</si>
  <si>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</si>
  <si>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</si>
  <si>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</si>
  <si>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</si>
  <si>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</si>
  <si>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</si>
  <si>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</si>
  <si>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</si>
  <si>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2019年度嘉鱼县政府性基金预算支出预算变动情况录入表</t>
  </si>
  <si>
    <t>录入13表</t>
  </si>
  <si>
    <t>变动项目</t>
  </si>
  <si>
    <t>小计</t>
  </si>
  <si>
    <t>专项补助</t>
  </si>
  <si>
    <t>动用上年结余</t>
  </si>
  <si>
    <t>本年短收安排</t>
  </si>
  <si>
    <t>补助下级专款</t>
  </si>
  <si>
    <t>省补助计划单列市</t>
  </si>
  <si>
    <t>其他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</si>
</sst>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1"/>
      <color theme="1"/>
      <name val="宋体"/>
      <charset val="134"/>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3"/>
      <color theme="3"/>
      <name val="宋体"/>
      <charset val="134"/>
      <scheme val="minor"/>
    </font>
    <font>
      <b/>
      <sz val="11"/>
      <color rgb="FF3F3F3F"/>
      <name val="宋体"/>
      <charset val="0"/>
      <scheme val="minor"/>
    </font>
    <font>
      <sz val="11"/>
      <color rgb="FF006100"/>
      <name val="宋体"/>
      <charset val="0"/>
      <scheme val="minor"/>
    </font>
  </fonts>
  <fills count="37">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24"/>
        <bgColor indexed="64"/>
      </patternFill>
    </fill>
    <fill>
      <patternFill patternType="solid">
        <fgColor rgb="FFFFFFCC"/>
        <bgColor indexed="64"/>
      </patternFill>
    </fill>
    <fill>
      <patternFill patternType="solid">
        <fgColor theme="6"/>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10" fillId="13" borderId="0" applyNumberFormat="0" applyBorder="0" applyAlignment="0" applyProtection="0">
      <alignment vertical="center"/>
    </xf>
    <xf numFmtId="0" fontId="15" fillId="18"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0" fillId="14" borderId="0" applyNumberFormat="0" applyBorder="0" applyAlignment="0" applyProtection="0">
      <alignment vertical="center"/>
    </xf>
    <xf numFmtId="0" fontId="12" fillId="10" borderId="0" applyNumberFormat="0" applyBorder="0" applyAlignment="0" applyProtection="0">
      <alignment vertical="center"/>
    </xf>
    <xf numFmtId="43" fontId="5" fillId="0" borderId="0" applyFont="0" applyFill="0" applyBorder="0" applyAlignment="0" applyProtection="0">
      <alignment vertical="center"/>
    </xf>
    <xf numFmtId="0" fontId="9" fillId="21" borderId="0" applyNumberFormat="0" applyBorder="0" applyAlignment="0" applyProtection="0">
      <alignment vertical="center"/>
    </xf>
    <xf numFmtId="0" fontId="18" fillId="0" borderId="0" applyNumberFormat="0" applyFill="0" applyBorder="0" applyAlignment="0" applyProtection="0">
      <alignment vertical="center"/>
    </xf>
    <xf numFmtId="9" fontId="5" fillId="0" borderId="0" applyFont="0" applyFill="0" applyBorder="0" applyAlignment="0" applyProtection="0">
      <alignment vertical="center"/>
    </xf>
    <xf numFmtId="0" fontId="17" fillId="0" borderId="0" applyNumberFormat="0" applyFill="0" applyBorder="0" applyAlignment="0" applyProtection="0">
      <alignment vertical="center"/>
    </xf>
    <xf numFmtId="0" fontId="5" fillId="6" borderId="5" applyNumberFormat="0" applyFont="0" applyAlignment="0" applyProtection="0">
      <alignment vertical="center"/>
    </xf>
    <xf numFmtId="0" fontId="9" fillId="25" borderId="0" applyNumberFormat="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0" fillId="0" borderId="11" applyNumberFormat="0" applyFill="0" applyAlignment="0" applyProtection="0">
      <alignment vertical="center"/>
    </xf>
    <xf numFmtId="0" fontId="22" fillId="0" borderId="11" applyNumberFormat="0" applyFill="0" applyAlignment="0" applyProtection="0">
      <alignment vertical="center"/>
    </xf>
    <xf numFmtId="0" fontId="9" fillId="20" borderId="0" applyNumberFormat="0" applyBorder="0" applyAlignment="0" applyProtection="0">
      <alignment vertical="center"/>
    </xf>
    <xf numFmtId="0" fontId="6" fillId="0" borderId="6" applyNumberFormat="0" applyFill="0" applyAlignment="0" applyProtection="0">
      <alignment vertical="center"/>
    </xf>
    <xf numFmtId="0" fontId="9" fillId="28" borderId="0" applyNumberFormat="0" applyBorder="0" applyAlignment="0" applyProtection="0">
      <alignment vertical="center"/>
    </xf>
    <xf numFmtId="0" fontId="23" fillId="9" borderId="12" applyNumberFormat="0" applyAlignment="0" applyProtection="0">
      <alignment vertical="center"/>
    </xf>
    <xf numFmtId="0" fontId="11" fillId="9" borderId="7" applyNumberFormat="0" applyAlignment="0" applyProtection="0">
      <alignment vertical="center"/>
    </xf>
    <xf numFmtId="0" fontId="19" fillId="24" borderId="10" applyNumberFormat="0" applyAlignment="0" applyProtection="0">
      <alignment vertical="center"/>
    </xf>
    <xf numFmtId="0" fontId="10" fillId="8" borderId="0" applyNumberFormat="0" applyBorder="0" applyAlignment="0" applyProtection="0">
      <alignment vertical="center"/>
    </xf>
    <xf numFmtId="0" fontId="9" fillId="35" borderId="0" applyNumberFormat="0" applyBorder="0" applyAlignment="0" applyProtection="0">
      <alignment vertical="center"/>
    </xf>
    <xf numFmtId="0" fontId="14" fillId="0" borderId="8" applyNumberFormat="0" applyFill="0" applyAlignment="0" applyProtection="0">
      <alignment vertical="center"/>
    </xf>
    <xf numFmtId="0" fontId="16" fillId="0" borderId="9" applyNumberFormat="0" applyFill="0" applyAlignment="0" applyProtection="0">
      <alignment vertical="center"/>
    </xf>
    <xf numFmtId="0" fontId="24" fillId="34" borderId="0" applyNumberFormat="0" applyBorder="0" applyAlignment="0" applyProtection="0">
      <alignment vertical="center"/>
    </xf>
    <xf numFmtId="0" fontId="13" fillId="12" borderId="0" applyNumberFormat="0" applyBorder="0" applyAlignment="0" applyProtection="0">
      <alignment vertical="center"/>
    </xf>
    <xf numFmtId="0" fontId="10" fillId="31" borderId="0" applyNumberFormat="0" applyBorder="0" applyAlignment="0" applyProtection="0">
      <alignment vertical="center"/>
    </xf>
    <xf numFmtId="0" fontId="9" fillId="36" borderId="0" applyNumberFormat="0" applyBorder="0" applyAlignment="0" applyProtection="0">
      <alignment vertical="center"/>
    </xf>
    <xf numFmtId="0" fontId="10" fillId="33" borderId="0" applyNumberFormat="0" applyBorder="0" applyAlignment="0" applyProtection="0">
      <alignment vertical="center"/>
    </xf>
    <xf numFmtId="0" fontId="10" fillId="27" borderId="0" applyNumberFormat="0" applyBorder="0" applyAlignment="0" applyProtection="0">
      <alignment vertical="center"/>
    </xf>
    <xf numFmtId="0" fontId="10" fillId="23" borderId="0" applyNumberFormat="0" applyBorder="0" applyAlignment="0" applyProtection="0">
      <alignment vertical="center"/>
    </xf>
    <xf numFmtId="0" fontId="10" fillId="30" borderId="0" applyNumberFormat="0" applyBorder="0" applyAlignment="0" applyProtection="0">
      <alignment vertical="center"/>
    </xf>
    <xf numFmtId="0" fontId="9" fillId="7" borderId="0" applyNumberFormat="0" applyBorder="0" applyAlignment="0" applyProtection="0">
      <alignment vertical="center"/>
    </xf>
    <xf numFmtId="0" fontId="9" fillId="11" borderId="0" applyNumberFormat="0" applyBorder="0" applyAlignment="0" applyProtection="0">
      <alignment vertical="center"/>
    </xf>
    <xf numFmtId="0" fontId="10" fillId="32" borderId="0" applyNumberFormat="0" applyBorder="0" applyAlignment="0" applyProtection="0">
      <alignment vertical="center"/>
    </xf>
    <xf numFmtId="0" fontId="10" fillId="17" borderId="0" applyNumberFormat="0" applyBorder="0" applyAlignment="0" applyProtection="0">
      <alignment vertical="center"/>
    </xf>
    <xf numFmtId="0" fontId="9" fillId="19" borderId="0" applyNumberFormat="0" applyBorder="0" applyAlignment="0" applyProtection="0">
      <alignment vertical="center"/>
    </xf>
    <xf numFmtId="0" fontId="10" fillId="22" borderId="0" applyNumberFormat="0" applyBorder="0" applyAlignment="0" applyProtection="0">
      <alignment vertical="center"/>
    </xf>
    <xf numFmtId="0" fontId="9" fillId="16" borderId="0" applyNumberFormat="0" applyBorder="0" applyAlignment="0" applyProtection="0">
      <alignment vertical="center"/>
    </xf>
    <xf numFmtId="0" fontId="9" fillId="26" borderId="0" applyNumberFormat="0" applyBorder="0" applyAlignment="0" applyProtection="0">
      <alignment vertical="center"/>
    </xf>
    <xf numFmtId="0" fontId="10" fillId="29" borderId="0" applyNumberFormat="0" applyBorder="0" applyAlignment="0" applyProtection="0">
      <alignment vertical="center"/>
    </xf>
    <xf numFmtId="0" fontId="9" fillId="15"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xf numFmtId="0" fontId="1" fillId="2" borderId="0" xfId="0" applyFont="1" applyFill="1" applyBorder="1" applyAlignment="1"/>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horizontal="center" vertical="center"/>
    </xf>
    <xf numFmtId="0" fontId="4" fillId="2" borderId="2"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1" fillId="2" borderId="1" xfId="0" applyNumberFormat="1" applyFont="1" applyFill="1" applyBorder="1" applyAlignment="1" applyProtection="1"/>
    <xf numFmtId="3" fontId="3" fillId="5"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1" fillId="2" borderId="0" xfId="0" applyFont="1" applyFill="1" applyBorder="1" applyAlignment="1">
      <alignment wrapText="1"/>
    </xf>
    <xf numFmtId="0" fontId="3" fillId="0" borderId="3" xfId="0" applyNumberFormat="1" applyFont="1" applyFill="1" applyBorder="1" applyAlignment="1" applyProtection="1">
      <alignment horizontal="right" vertical="center"/>
    </xf>
    <xf numFmtId="0" fontId="4" fillId="2" borderId="4"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2" borderId="1" xfId="0" applyNumberFormat="1" applyFont="1" applyFill="1" applyBorder="1" applyAlignment="1" applyProtection="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yi\Desktop\&#20915;&#31639;&#25253;&#20154;&#22823;\00902190119002-&#22025;&#40060;&#21439;_.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row r="7">
          <cell r="C7">
            <v>0</v>
          </cell>
        </row>
        <row r="10">
          <cell r="C10">
            <v>0</v>
          </cell>
        </row>
        <row r="11">
          <cell r="C11">
            <v>0</v>
          </cell>
        </row>
        <row r="12">
          <cell r="C12">
            <v>0</v>
          </cell>
        </row>
        <row r="13">
          <cell r="C13">
            <v>0</v>
          </cell>
        </row>
        <row r="14">
          <cell r="C14">
            <v>0</v>
          </cell>
        </row>
        <row r="15">
          <cell r="C15">
            <v>0</v>
          </cell>
        </row>
        <row r="16">
          <cell r="C16">
            <v>3400</v>
          </cell>
        </row>
        <row r="17">
          <cell r="C17">
            <v>5100</v>
          </cell>
        </row>
        <row r="18">
          <cell r="C18">
            <v>146436</v>
          </cell>
        </row>
        <row r="24">
          <cell r="C24">
            <v>0</v>
          </cell>
        </row>
        <row r="25">
          <cell r="C25">
            <v>0</v>
          </cell>
        </row>
        <row r="28">
          <cell r="C28">
            <v>0</v>
          </cell>
        </row>
        <row r="29">
          <cell r="C29">
            <v>0</v>
          </cell>
        </row>
        <row r="30">
          <cell r="C30">
            <v>0</v>
          </cell>
        </row>
        <row r="31">
          <cell r="C31">
            <v>0</v>
          </cell>
        </row>
        <row r="34">
          <cell r="C34">
            <v>0</v>
          </cell>
        </row>
        <row r="35">
          <cell r="C35">
            <v>0</v>
          </cell>
        </row>
        <row r="36">
          <cell r="C36">
            <v>0</v>
          </cell>
        </row>
        <row r="40">
          <cell r="C40">
            <v>0</v>
          </cell>
        </row>
        <row r="41">
          <cell r="C41">
            <v>0</v>
          </cell>
        </row>
        <row r="42">
          <cell r="C42">
            <v>0</v>
          </cell>
        </row>
        <row r="43">
          <cell r="C43">
            <v>0</v>
          </cell>
        </row>
        <row r="44">
          <cell r="C44">
            <v>0</v>
          </cell>
        </row>
        <row r="47">
          <cell r="C47">
            <v>0</v>
          </cell>
        </row>
        <row r="48">
          <cell r="C48">
            <v>0</v>
          </cell>
        </row>
        <row r="58">
          <cell r="C58">
            <v>0</v>
          </cell>
        </row>
        <row r="59">
          <cell r="C59">
            <v>0</v>
          </cell>
        </row>
        <row r="60">
          <cell r="C60">
            <v>0</v>
          </cell>
        </row>
        <row r="61">
          <cell r="C61">
            <v>0</v>
          </cell>
        </row>
        <row r="65">
          <cell r="C65">
            <v>0</v>
          </cell>
        </row>
        <row r="66">
          <cell r="C66">
            <v>0</v>
          </cell>
        </row>
        <row r="67">
          <cell r="C67">
            <v>0</v>
          </cell>
        </row>
        <row r="68">
          <cell r="C68">
            <v>0</v>
          </cell>
        </row>
        <row r="69">
          <cell r="C69">
            <v>0</v>
          </cell>
        </row>
        <row r="70">
          <cell r="C70">
            <v>0</v>
          </cell>
        </row>
        <row r="71">
          <cell r="C71">
            <v>0</v>
          </cell>
        </row>
        <row r="74">
          <cell r="C74">
            <v>0</v>
          </cell>
        </row>
      </sheetData>
      <sheetData sheetId="12">
        <row r="7">
          <cell r="C7">
            <v>0</v>
          </cell>
        </row>
        <row r="15">
          <cell r="C15">
            <v>1</v>
          </cell>
        </row>
        <row r="20">
          <cell r="C20">
            <v>50</v>
          </cell>
        </row>
        <row r="26">
          <cell r="C26">
            <v>0</v>
          </cell>
        </row>
        <row r="30">
          <cell r="C30">
            <v>572</v>
          </cell>
        </row>
        <row r="34">
          <cell r="C34">
            <v>0</v>
          </cell>
        </row>
        <row r="38">
          <cell r="C38">
            <v>0</v>
          </cell>
        </row>
        <row r="42">
          <cell r="C42">
            <v>0</v>
          </cell>
        </row>
        <row r="47">
          <cell r="C47">
            <v>0</v>
          </cell>
        </row>
        <row r="53">
          <cell r="C53">
            <v>128730</v>
          </cell>
        </row>
        <row r="66">
          <cell r="C66">
            <v>3400</v>
          </cell>
        </row>
        <row r="70">
          <cell r="C70">
            <v>5100</v>
          </cell>
        </row>
        <row r="71">
          <cell r="C71">
            <v>0</v>
          </cell>
        </row>
        <row r="77">
          <cell r="C77">
            <v>0</v>
          </cell>
        </row>
        <row r="81">
          <cell r="C81">
            <v>21211</v>
          </cell>
        </row>
        <row r="85">
          <cell r="C85">
            <v>3200</v>
          </cell>
        </row>
        <row r="89">
          <cell r="C89">
            <v>0</v>
          </cell>
        </row>
        <row r="95">
          <cell r="C95">
            <v>0</v>
          </cell>
        </row>
        <row r="99">
          <cell r="C99">
            <v>200</v>
          </cell>
        </row>
        <row r="104">
          <cell r="C104">
            <v>0</v>
          </cell>
        </row>
        <row r="109">
          <cell r="C109">
            <v>377</v>
          </cell>
        </row>
        <row r="114">
          <cell r="C114">
            <v>0</v>
          </cell>
        </row>
        <row r="117">
          <cell r="C117">
            <v>0</v>
          </cell>
        </row>
        <row r="123">
          <cell r="C123">
            <v>0</v>
          </cell>
        </row>
        <row r="128">
          <cell r="C128">
            <v>0</v>
          </cell>
        </row>
        <row r="133">
          <cell r="C133">
            <v>0</v>
          </cell>
        </row>
        <row r="138">
          <cell r="C138">
            <v>0</v>
          </cell>
        </row>
        <row r="147">
          <cell r="C147">
            <v>0</v>
          </cell>
        </row>
        <row r="154">
          <cell r="C154">
            <v>0</v>
          </cell>
        </row>
        <row r="163">
          <cell r="C163">
            <v>0</v>
          </cell>
        </row>
        <row r="166">
          <cell r="C166">
            <v>0</v>
          </cell>
        </row>
        <row r="169">
          <cell r="C169">
            <v>0</v>
          </cell>
        </row>
        <row r="170">
          <cell r="C170">
            <v>0</v>
          </cell>
        </row>
        <row r="175">
          <cell r="C175">
            <v>0</v>
          </cell>
        </row>
        <row r="181">
          <cell r="C181">
            <v>0</v>
          </cell>
        </row>
        <row r="182">
          <cell r="C182">
            <v>0</v>
          </cell>
        </row>
        <row r="184">
          <cell r="C184">
            <v>8074</v>
          </cell>
        </row>
        <row r="188">
          <cell r="C188">
            <v>172</v>
          </cell>
        </row>
        <row r="197">
          <cell r="C197">
            <v>985</v>
          </cell>
        </row>
        <row r="209">
          <cell r="C209">
            <v>4793</v>
          </cell>
        </row>
        <row r="211">
          <cell r="C211">
            <v>0</v>
          </cell>
        </row>
        <row r="212">
          <cell r="C212">
            <v>0</v>
          </cell>
        </row>
        <row r="213">
          <cell r="C213">
            <v>0</v>
          </cell>
        </row>
        <row r="214">
          <cell r="C214">
            <v>2978</v>
          </cell>
        </row>
        <row r="215">
          <cell r="C215">
            <v>0</v>
          </cell>
        </row>
        <row r="216">
          <cell r="C216">
            <v>0</v>
          </cell>
        </row>
        <row r="217">
          <cell r="C217">
            <v>0</v>
          </cell>
        </row>
        <row r="218">
          <cell r="C218">
            <v>0</v>
          </cell>
        </row>
        <row r="219">
          <cell r="C219">
            <v>0</v>
          </cell>
        </row>
        <row r="220">
          <cell r="C220">
            <v>0</v>
          </cell>
        </row>
        <row r="221">
          <cell r="C221">
            <v>0</v>
          </cell>
        </row>
        <row r="222">
          <cell r="C222">
            <v>0</v>
          </cell>
        </row>
        <row r="223">
          <cell r="C223">
            <v>1623</v>
          </cell>
        </row>
        <row r="224">
          <cell r="C224">
            <v>0</v>
          </cell>
        </row>
        <row r="225">
          <cell r="C225">
            <v>55</v>
          </cell>
        </row>
        <row r="226">
          <cell r="C226">
            <v>137</v>
          </cell>
        </row>
        <row r="227">
          <cell r="C227">
            <v>0</v>
          </cell>
        </row>
        <row r="228">
          <cell r="C228">
            <v>34</v>
          </cell>
        </row>
        <row r="230">
          <cell r="C230">
            <v>0</v>
          </cell>
        </row>
        <row r="231">
          <cell r="C231">
            <v>0</v>
          </cell>
        </row>
        <row r="232">
          <cell r="C232">
            <v>0</v>
          </cell>
        </row>
        <row r="233">
          <cell r="C233">
            <v>0</v>
          </cell>
        </row>
        <row r="234">
          <cell r="C234">
            <v>0</v>
          </cell>
        </row>
        <row r="235">
          <cell r="C235">
            <v>0</v>
          </cell>
        </row>
        <row r="236">
          <cell r="C236">
            <v>0</v>
          </cell>
        </row>
        <row r="237">
          <cell r="C237">
            <v>0</v>
          </cell>
        </row>
        <row r="238">
          <cell r="C238">
            <v>0</v>
          </cell>
        </row>
        <row r="239">
          <cell r="C239">
            <v>0</v>
          </cell>
        </row>
        <row r="240">
          <cell r="C240">
            <v>0</v>
          </cell>
        </row>
        <row r="241">
          <cell r="C241">
            <v>0</v>
          </cell>
        </row>
        <row r="242">
          <cell r="C242">
            <v>22</v>
          </cell>
        </row>
        <row r="243">
          <cell r="C243">
            <v>0</v>
          </cell>
        </row>
        <row r="244">
          <cell r="C244">
            <v>3</v>
          </cell>
        </row>
        <row r="245">
          <cell r="C245">
            <v>9</v>
          </cell>
        </row>
        <row r="246">
          <cell r="C246">
            <v>0</v>
          </cell>
        </row>
      </sheetData>
      <sheetData sheetId="13">
        <row r="6">
          <cell r="C6">
            <v>155082</v>
          </cell>
        </row>
        <row r="6">
          <cell r="O6">
            <v>176899</v>
          </cell>
        </row>
        <row r="6">
          <cell r="Y6">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8"/>
  <sheetViews>
    <sheetView showGridLines="0" showZeros="0" tabSelected="1" workbookViewId="0">
      <selection activeCell="G14" sqref="G14"/>
    </sheetView>
  </sheetViews>
  <sheetFormatPr defaultColWidth="9.15" defaultRowHeight="14.25" outlineLevelCol="2"/>
  <cols>
    <col min="1" max="1" width="10.75" style="1" customWidth="1"/>
    <col min="2" max="2" width="59" style="1" customWidth="1"/>
    <col min="3" max="3" width="22.4833333333333" style="1" customWidth="1"/>
    <col min="4" max="16384" width="9.15" style="3" customWidth="1"/>
  </cols>
  <sheetData>
    <row r="1" s="1" customFormat="1" ht="40.5" customHeight="1" spans="1:3">
      <c r="A1" s="4" t="s">
        <v>0</v>
      </c>
      <c r="B1" s="4"/>
      <c r="C1" s="4"/>
    </row>
    <row r="2" s="1" customFormat="1" ht="17" customHeight="1" spans="1:3">
      <c r="A2" s="20"/>
      <c r="B2" s="20"/>
      <c r="C2" s="21" t="s">
        <v>1</v>
      </c>
    </row>
    <row r="3" s="1" customFormat="1" ht="17" customHeight="1" spans="1:3">
      <c r="A3" s="20"/>
      <c r="B3" s="20"/>
      <c r="C3" s="21" t="s">
        <v>2</v>
      </c>
    </row>
    <row r="4" s="1" customFormat="1" ht="17" customHeight="1" spans="1:3">
      <c r="A4" s="6" t="s">
        <v>3</v>
      </c>
      <c r="B4" s="6" t="s">
        <v>4</v>
      </c>
      <c r="C4" s="6" t="s">
        <v>5</v>
      </c>
    </row>
    <row r="5" s="1" customFormat="1" ht="17.25" customHeight="1" spans="1:3">
      <c r="A5" s="22"/>
      <c r="B5" s="6" t="s">
        <v>6</v>
      </c>
      <c r="C5" s="9">
        <f>SUM(C6,C57)</f>
        <v>155082</v>
      </c>
    </row>
    <row r="6" s="1" customFormat="1" ht="17.25" customHeight="1" spans="1:3">
      <c r="A6" s="8">
        <v>10301</v>
      </c>
      <c r="B6" s="10" t="s">
        <v>7</v>
      </c>
      <c r="C6" s="9">
        <f>SUM(C7,C10:C18,C24:C25,C28:C31,C34:C36,C40:C44,C47:C48,C56)</f>
        <v>154936</v>
      </c>
    </row>
    <row r="7" s="1" customFormat="1" ht="17.25" customHeight="1" spans="1:3">
      <c r="A7" s="8">
        <v>1030102</v>
      </c>
      <c r="B7" s="10" t="s">
        <v>8</v>
      </c>
      <c r="C7" s="9">
        <f>SUM(C8:C9)</f>
        <v>0</v>
      </c>
    </row>
    <row r="8" s="1" customFormat="1" ht="17.25" customHeight="1" spans="1:3">
      <c r="A8" s="8">
        <v>103010201</v>
      </c>
      <c r="B8" s="11" t="s">
        <v>9</v>
      </c>
      <c r="C8" s="12">
        <v>0</v>
      </c>
    </row>
    <row r="9" s="1" customFormat="1" ht="17.25" customHeight="1" spans="1:3">
      <c r="A9" s="8">
        <v>103010202</v>
      </c>
      <c r="B9" s="11" t="s">
        <v>10</v>
      </c>
      <c r="C9" s="12">
        <v>0</v>
      </c>
    </row>
    <row r="10" s="1" customFormat="1" ht="17.25" customHeight="1" spans="1:3">
      <c r="A10" s="8">
        <v>1030106</v>
      </c>
      <c r="B10" s="10" t="s">
        <v>11</v>
      </c>
      <c r="C10" s="12">
        <v>0</v>
      </c>
    </row>
    <row r="11" s="1" customFormat="1" ht="17.25" customHeight="1" spans="1:3">
      <c r="A11" s="8">
        <v>1030110</v>
      </c>
      <c r="B11" s="10" t="s">
        <v>12</v>
      </c>
      <c r="C11" s="12">
        <v>0</v>
      </c>
    </row>
    <row r="12" s="1" customFormat="1" ht="17.25" customHeight="1" spans="1:3">
      <c r="A12" s="8">
        <v>1030112</v>
      </c>
      <c r="B12" s="10" t="s">
        <v>13</v>
      </c>
      <c r="C12" s="12">
        <v>0</v>
      </c>
    </row>
    <row r="13" s="1" customFormat="1" ht="17.25" customHeight="1" spans="1:3">
      <c r="A13" s="8">
        <v>1030115</v>
      </c>
      <c r="B13" s="10" t="s">
        <v>14</v>
      </c>
      <c r="C13" s="12">
        <v>0</v>
      </c>
    </row>
    <row r="14" s="1" customFormat="1" ht="17.25" customHeight="1" spans="1:3">
      <c r="A14" s="8">
        <v>1030121</v>
      </c>
      <c r="B14" s="10" t="s">
        <v>15</v>
      </c>
      <c r="C14" s="12">
        <v>0</v>
      </c>
    </row>
    <row r="15" s="1" customFormat="1" ht="17.25" customHeight="1" spans="1:3">
      <c r="A15" s="8">
        <v>1030129</v>
      </c>
      <c r="B15" s="10" t="s">
        <v>16</v>
      </c>
      <c r="C15" s="12">
        <v>0</v>
      </c>
    </row>
    <row r="16" s="1" customFormat="1" ht="17.25" customHeight="1" spans="1:3">
      <c r="A16" s="8">
        <v>1030146</v>
      </c>
      <c r="B16" s="10" t="s">
        <v>17</v>
      </c>
      <c r="C16" s="12">
        <v>3400</v>
      </c>
    </row>
    <row r="17" s="1" customFormat="1" ht="17.25" customHeight="1" spans="1:3">
      <c r="A17" s="8">
        <v>1030147</v>
      </c>
      <c r="B17" s="10" t="s">
        <v>18</v>
      </c>
      <c r="C17" s="12">
        <v>5100</v>
      </c>
    </row>
    <row r="18" s="1" customFormat="1" ht="17.25" customHeight="1" spans="1:3">
      <c r="A18" s="8">
        <v>1030148</v>
      </c>
      <c r="B18" s="10" t="s">
        <v>19</v>
      </c>
      <c r="C18" s="9">
        <f>SUM(C19:C23)</f>
        <v>146436</v>
      </c>
    </row>
    <row r="19" s="1" customFormat="1" ht="17.25" customHeight="1" spans="1:3">
      <c r="A19" s="8">
        <v>103014801</v>
      </c>
      <c r="B19" s="11" t="s">
        <v>20</v>
      </c>
      <c r="C19" s="12">
        <v>101143</v>
      </c>
    </row>
    <row r="20" s="1" customFormat="1" ht="17.25" customHeight="1" spans="1:3">
      <c r="A20" s="8">
        <v>103014802</v>
      </c>
      <c r="B20" s="11" t="s">
        <v>21</v>
      </c>
      <c r="C20" s="12">
        <v>0</v>
      </c>
    </row>
    <row r="21" s="1" customFormat="1" ht="17.25" customHeight="1" spans="1:3">
      <c r="A21" s="8">
        <v>103014803</v>
      </c>
      <c r="B21" s="11" t="s">
        <v>22</v>
      </c>
      <c r="C21" s="12">
        <v>0</v>
      </c>
    </row>
    <row r="22" s="1" customFormat="1" ht="17.25" customHeight="1" spans="1:3">
      <c r="A22" s="8">
        <v>103014898</v>
      </c>
      <c r="B22" s="11" t="s">
        <v>23</v>
      </c>
      <c r="C22" s="12">
        <v>0</v>
      </c>
    </row>
    <row r="23" s="1" customFormat="1" ht="17.25" customHeight="1" spans="1:3">
      <c r="A23" s="8">
        <v>103014899</v>
      </c>
      <c r="B23" s="11" t="s">
        <v>24</v>
      </c>
      <c r="C23" s="12">
        <v>45293</v>
      </c>
    </row>
    <row r="24" s="1" customFormat="1" ht="17.25" customHeight="1" spans="1:3">
      <c r="A24" s="8">
        <v>1030149</v>
      </c>
      <c r="B24" s="10" t="s">
        <v>25</v>
      </c>
      <c r="C24" s="12">
        <v>0</v>
      </c>
    </row>
    <row r="25" s="1" customFormat="1" ht="17.25" customHeight="1" spans="1:3">
      <c r="A25" s="8">
        <v>1030150</v>
      </c>
      <c r="B25" s="10" t="s">
        <v>26</v>
      </c>
      <c r="C25" s="9">
        <f>SUM(C26:C27)</f>
        <v>0</v>
      </c>
    </row>
    <row r="26" s="1" customFormat="1" ht="17.25" customHeight="1" spans="1:3">
      <c r="A26" s="8">
        <v>103015001</v>
      </c>
      <c r="B26" s="11" t="s">
        <v>27</v>
      </c>
      <c r="C26" s="12">
        <v>0</v>
      </c>
    </row>
    <row r="27" s="1" customFormat="1" ht="17.25" customHeight="1" spans="1:3">
      <c r="A27" s="8">
        <v>103015002</v>
      </c>
      <c r="B27" s="11" t="s">
        <v>28</v>
      </c>
      <c r="C27" s="12">
        <v>0</v>
      </c>
    </row>
    <row r="28" s="1" customFormat="1" ht="17.25" customHeight="1" spans="1:3">
      <c r="A28" s="8">
        <v>1030152</v>
      </c>
      <c r="B28" s="10" t="s">
        <v>29</v>
      </c>
      <c r="C28" s="12">
        <v>0</v>
      </c>
    </row>
    <row r="29" s="1" customFormat="1" ht="17.25" customHeight="1" spans="1:3">
      <c r="A29" s="8">
        <v>1030153</v>
      </c>
      <c r="B29" s="10" t="s">
        <v>30</v>
      </c>
      <c r="C29" s="12">
        <v>0</v>
      </c>
    </row>
    <row r="30" s="1" customFormat="1" ht="17.25" customHeight="1" spans="1:3">
      <c r="A30" s="8">
        <v>1030154</v>
      </c>
      <c r="B30" s="10" t="s">
        <v>31</v>
      </c>
      <c r="C30" s="12">
        <v>0</v>
      </c>
    </row>
    <row r="31" s="1" customFormat="1" ht="17.25" customHeight="1" spans="1:3">
      <c r="A31" s="8">
        <v>1030155</v>
      </c>
      <c r="B31" s="10" t="s">
        <v>32</v>
      </c>
      <c r="C31" s="9">
        <f>SUM(C32:C33)</f>
        <v>0</v>
      </c>
    </row>
    <row r="32" s="1" customFormat="1" ht="17.25" customHeight="1" spans="1:3">
      <c r="A32" s="8">
        <v>103015501</v>
      </c>
      <c r="B32" s="11" t="s">
        <v>33</v>
      </c>
      <c r="C32" s="12">
        <v>0</v>
      </c>
    </row>
    <row r="33" s="1" customFormat="1" ht="17.25" customHeight="1" spans="1:3">
      <c r="A33" s="8">
        <v>103015502</v>
      </c>
      <c r="B33" s="11" t="s">
        <v>34</v>
      </c>
      <c r="C33" s="12">
        <v>0</v>
      </c>
    </row>
    <row r="34" s="1" customFormat="1" ht="17.25" customHeight="1" spans="1:3">
      <c r="A34" s="8">
        <v>1030156</v>
      </c>
      <c r="B34" s="10" t="s">
        <v>35</v>
      </c>
      <c r="C34" s="12">
        <v>0</v>
      </c>
    </row>
    <row r="35" s="1" customFormat="1" ht="17.25" customHeight="1" spans="1:3">
      <c r="A35" s="8">
        <v>1030157</v>
      </c>
      <c r="B35" s="10" t="s">
        <v>36</v>
      </c>
      <c r="C35" s="12">
        <v>0</v>
      </c>
    </row>
    <row r="36" s="1" customFormat="1" ht="17.25" customHeight="1" spans="1:3">
      <c r="A36" s="8">
        <v>1030158</v>
      </c>
      <c r="B36" s="10" t="s">
        <v>37</v>
      </c>
      <c r="C36" s="9">
        <f>SUM(C37:C39)</f>
        <v>0</v>
      </c>
    </row>
    <row r="37" s="1" customFormat="1" ht="17.25" customHeight="1" spans="1:3">
      <c r="A37" s="8">
        <v>103015801</v>
      </c>
      <c r="B37" s="11" t="s">
        <v>38</v>
      </c>
      <c r="C37" s="12">
        <v>0</v>
      </c>
    </row>
    <row r="38" s="1" customFormat="1" ht="17.25" customHeight="1" spans="1:3">
      <c r="A38" s="8">
        <v>103015802</v>
      </c>
      <c r="B38" s="11" t="s">
        <v>39</v>
      </c>
      <c r="C38" s="12">
        <v>0</v>
      </c>
    </row>
    <row r="39" s="1" customFormat="1" ht="17.25" customHeight="1" spans="1:3">
      <c r="A39" s="8">
        <v>103015803</v>
      </c>
      <c r="B39" s="11" t="s">
        <v>40</v>
      </c>
      <c r="C39" s="12">
        <v>0</v>
      </c>
    </row>
    <row r="40" s="1" customFormat="1" ht="17.25" customHeight="1" spans="1:3">
      <c r="A40" s="8">
        <v>1030159</v>
      </c>
      <c r="B40" s="10" t="s">
        <v>41</v>
      </c>
      <c r="C40" s="12">
        <v>0</v>
      </c>
    </row>
    <row r="41" s="1" customFormat="1" ht="17.25" customHeight="1" spans="1:3">
      <c r="A41" s="8">
        <v>1030166</v>
      </c>
      <c r="B41" s="10" t="s">
        <v>42</v>
      </c>
      <c r="C41" s="12">
        <v>0</v>
      </c>
    </row>
    <row r="42" s="1" customFormat="1" ht="17.25" customHeight="1" spans="1:3">
      <c r="A42" s="8">
        <v>1030168</v>
      </c>
      <c r="B42" s="10" t="s">
        <v>43</v>
      </c>
      <c r="C42" s="12">
        <v>0</v>
      </c>
    </row>
    <row r="43" s="1" customFormat="1" ht="17.25" customHeight="1" spans="1:3">
      <c r="A43" s="8">
        <v>1030171</v>
      </c>
      <c r="B43" s="10" t="s">
        <v>44</v>
      </c>
      <c r="C43" s="12">
        <v>0</v>
      </c>
    </row>
    <row r="44" s="1" customFormat="1" ht="17.25" customHeight="1" spans="1:3">
      <c r="A44" s="8">
        <v>1030175</v>
      </c>
      <c r="B44" s="10" t="s">
        <v>45</v>
      </c>
      <c r="C44" s="9">
        <f>SUM(C45:C46)</f>
        <v>0</v>
      </c>
    </row>
    <row r="45" s="1" customFormat="1" ht="17.25" customHeight="1" spans="1:3">
      <c r="A45" s="8">
        <v>103017501</v>
      </c>
      <c r="B45" s="11" t="s">
        <v>46</v>
      </c>
      <c r="C45" s="12">
        <v>0</v>
      </c>
    </row>
    <row r="46" s="1" customFormat="1" ht="17.25" customHeight="1" spans="1:3">
      <c r="A46" s="8">
        <v>103017502</v>
      </c>
      <c r="B46" s="11" t="s">
        <v>47</v>
      </c>
      <c r="C46" s="12">
        <v>0</v>
      </c>
    </row>
    <row r="47" s="1" customFormat="1" ht="17.25" customHeight="1" spans="1:3">
      <c r="A47" s="8">
        <v>1030178</v>
      </c>
      <c r="B47" s="10" t="s">
        <v>48</v>
      </c>
      <c r="C47" s="12">
        <v>0</v>
      </c>
    </row>
    <row r="48" s="1" customFormat="1" ht="17.25" customHeight="1" spans="1:3">
      <c r="A48" s="8">
        <v>1030180</v>
      </c>
      <c r="B48" s="10" t="s">
        <v>49</v>
      </c>
      <c r="C48" s="9">
        <f>SUM(C49:C55)</f>
        <v>0</v>
      </c>
    </row>
    <row r="49" s="1" customFormat="1" ht="17.25" customHeight="1" spans="1:3">
      <c r="A49" s="8">
        <v>103018001</v>
      </c>
      <c r="B49" s="11" t="s">
        <v>50</v>
      </c>
      <c r="C49" s="12">
        <v>0</v>
      </c>
    </row>
    <row r="50" s="1" customFormat="1" ht="17.25" customHeight="1" spans="1:3">
      <c r="A50" s="8">
        <v>103018002</v>
      </c>
      <c r="B50" s="11" t="s">
        <v>51</v>
      </c>
      <c r="C50" s="12">
        <v>0</v>
      </c>
    </row>
    <row r="51" s="1" customFormat="1" ht="17.25" customHeight="1" spans="1:3">
      <c r="A51" s="8">
        <v>103018003</v>
      </c>
      <c r="B51" s="11" t="s">
        <v>52</v>
      </c>
      <c r="C51" s="12">
        <v>0</v>
      </c>
    </row>
    <row r="52" s="1" customFormat="1" ht="17.25" customHeight="1" spans="1:3">
      <c r="A52" s="8">
        <v>103018004</v>
      </c>
      <c r="B52" s="11" t="s">
        <v>53</v>
      </c>
      <c r="C52" s="12">
        <v>0</v>
      </c>
    </row>
    <row r="53" s="1" customFormat="1" ht="17.25" customHeight="1" spans="1:3">
      <c r="A53" s="8">
        <v>103018005</v>
      </c>
      <c r="B53" s="11" t="s">
        <v>54</v>
      </c>
      <c r="C53" s="12">
        <v>0</v>
      </c>
    </row>
    <row r="54" s="1" customFormat="1" ht="17.25" customHeight="1" spans="1:3">
      <c r="A54" s="8">
        <v>103018006</v>
      </c>
      <c r="B54" s="11" t="s">
        <v>55</v>
      </c>
      <c r="C54" s="12">
        <v>0</v>
      </c>
    </row>
    <row r="55" s="1" customFormat="1" ht="17.25" customHeight="1" spans="1:3">
      <c r="A55" s="8">
        <v>103018007</v>
      </c>
      <c r="B55" s="11" t="s">
        <v>56</v>
      </c>
      <c r="C55" s="12">
        <v>0</v>
      </c>
    </row>
    <row r="56" s="1" customFormat="1" ht="17.25" customHeight="1" spans="1:3">
      <c r="A56" s="8">
        <v>1030199</v>
      </c>
      <c r="B56" s="10" t="s">
        <v>57</v>
      </c>
      <c r="C56" s="12">
        <v>0</v>
      </c>
    </row>
    <row r="57" s="1" customFormat="1" ht="17.25" customHeight="1" spans="1:3">
      <c r="A57" s="8">
        <v>10310</v>
      </c>
      <c r="B57" s="10" t="s">
        <v>58</v>
      </c>
      <c r="C57" s="9">
        <f>SUM(C58:C61,C65:C71,C74:C75)</f>
        <v>146</v>
      </c>
    </row>
    <row r="58" s="1" customFormat="1" ht="17.25" customHeight="1" spans="1:3">
      <c r="A58" s="8">
        <v>1031003</v>
      </c>
      <c r="B58" s="10" t="s">
        <v>59</v>
      </c>
      <c r="C58" s="12">
        <v>0</v>
      </c>
    </row>
    <row r="59" s="1" customFormat="1" ht="17.25" customHeight="1" spans="1:3">
      <c r="A59" s="8">
        <v>1031004</v>
      </c>
      <c r="B59" s="10" t="s">
        <v>60</v>
      </c>
      <c r="C59" s="12">
        <v>0</v>
      </c>
    </row>
    <row r="60" s="1" customFormat="1" ht="17.25" customHeight="1" spans="1:3">
      <c r="A60" s="8">
        <v>1031005</v>
      </c>
      <c r="B60" s="10" t="s">
        <v>61</v>
      </c>
      <c r="C60" s="12">
        <v>0</v>
      </c>
    </row>
    <row r="61" s="1" customFormat="1" ht="17.25" customHeight="1" spans="1:3">
      <c r="A61" s="8">
        <v>1031006</v>
      </c>
      <c r="B61" s="10" t="s">
        <v>62</v>
      </c>
      <c r="C61" s="9">
        <f>SUM(C62:C64)</f>
        <v>0</v>
      </c>
    </row>
    <row r="62" s="1" customFormat="1" ht="17.25" customHeight="1" spans="1:3">
      <c r="A62" s="8">
        <v>103100601</v>
      </c>
      <c r="B62" s="11" t="s">
        <v>63</v>
      </c>
      <c r="C62" s="12">
        <v>0</v>
      </c>
    </row>
    <row r="63" s="1" customFormat="1" ht="17.25" customHeight="1" spans="1:3">
      <c r="A63" s="8">
        <v>103100602</v>
      </c>
      <c r="B63" s="11" t="s">
        <v>64</v>
      </c>
      <c r="C63" s="12">
        <v>0</v>
      </c>
    </row>
    <row r="64" s="1" customFormat="1" ht="17.25" customHeight="1" spans="1:3">
      <c r="A64" s="8">
        <v>103100699</v>
      </c>
      <c r="B64" s="11" t="s">
        <v>65</v>
      </c>
      <c r="C64" s="12">
        <v>0</v>
      </c>
    </row>
    <row r="65" s="1" customFormat="1" ht="17.25" customHeight="1" spans="1:3">
      <c r="A65" s="8">
        <v>1031007</v>
      </c>
      <c r="B65" s="10" t="s">
        <v>66</v>
      </c>
      <c r="C65" s="12">
        <v>0</v>
      </c>
    </row>
    <row r="66" s="1" customFormat="1" ht="17.25" customHeight="1" spans="1:3">
      <c r="A66" s="8">
        <v>1031008</v>
      </c>
      <c r="B66" s="10" t="s">
        <v>67</v>
      </c>
      <c r="C66" s="12">
        <v>0</v>
      </c>
    </row>
    <row r="67" s="1" customFormat="1" ht="17.25" customHeight="1" spans="1:3">
      <c r="A67" s="8">
        <v>1031009</v>
      </c>
      <c r="B67" s="10" t="s">
        <v>68</v>
      </c>
      <c r="C67" s="12">
        <v>0</v>
      </c>
    </row>
    <row r="68" s="1" customFormat="1" ht="17.25" customHeight="1" spans="1:3">
      <c r="A68" s="8">
        <v>1031010</v>
      </c>
      <c r="B68" s="10" t="s">
        <v>69</v>
      </c>
      <c r="C68" s="12">
        <v>0</v>
      </c>
    </row>
    <row r="69" s="1" customFormat="1" ht="17.25" customHeight="1" spans="1:3">
      <c r="A69" s="8">
        <v>1031011</v>
      </c>
      <c r="B69" s="10" t="s">
        <v>70</v>
      </c>
      <c r="C69" s="12">
        <v>0</v>
      </c>
    </row>
    <row r="70" s="1" customFormat="1" ht="17.25" customHeight="1" spans="1:3">
      <c r="A70" s="8">
        <v>1031012</v>
      </c>
      <c r="B70" s="10" t="s">
        <v>71</v>
      </c>
      <c r="C70" s="12">
        <v>0</v>
      </c>
    </row>
    <row r="71" s="1" customFormat="1" ht="17.25" customHeight="1" spans="1:3">
      <c r="A71" s="8">
        <v>1031013</v>
      </c>
      <c r="B71" s="10" t="s">
        <v>72</v>
      </c>
      <c r="C71" s="9">
        <f>SUM(C72:C73)</f>
        <v>0</v>
      </c>
    </row>
    <row r="72" s="1" customFormat="1" ht="17.25" customHeight="1" spans="1:3">
      <c r="A72" s="8">
        <v>103101301</v>
      </c>
      <c r="B72" s="11" t="s">
        <v>73</v>
      </c>
      <c r="C72" s="12">
        <v>0</v>
      </c>
    </row>
    <row r="73" s="1" customFormat="1" ht="17.25" customHeight="1" spans="1:3">
      <c r="A73" s="8">
        <v>103101399</v>
      </c>
      <c r="B73" s="11" t="s">
        <v>74</v>
      </c>
      <c r="C73" s="12">
        <v>0</v>
      </c>
    </row>
    <row r="74" s="1" customFormat="1" ht="17.25" customHeight="1" spans="1:3">
      <c r="A74" s="8">
        <v>1031014</v>
      </c>
      <c r="B74" s="10" t="s">
        <v>75</v>
      </c>
      <c r="C74" s="12">
        <v>0</v>
      </c>
    </row>
    <row r="75" s="1" customFormat="1" ht="17.25" customHeight="1" spans="1:3">
      <c r="A75" s="8">
        <v>1031099</v>
      </c>
      <c r="B75" s="10" t="s">
        <v>76</v>
      </c>
      <c r="C75" s="9">
        <f>SUM(C76:C77)</f>
        <v>146</v>
      </c>
    </row>
    <row r="76" s="1" customFormat="1" ht="17.25" customHeight="1" spans="1:3">
      <c r="A76" s="8">
        <v>103109998</v>
      </c>
      <c r="B76" s="11" t="s">
        <v>77</v>
      </c>
      <c r="C76" s="12">
        <v>146</v>
      </c>
    </row>
    <row r="77" s="1" customFormat="1" ht="17.25" customHeight="1" spans="1:3">
      <c r="A77" s="8">
        <v>103109999</v>
      </c>
      <c r="B77" s="11" t="s">
        <v>78</v>
      </c>
      <c r="C77" s="12">
        <v>0</v>
      </c>
    </row>
    <row r="78" s="1" customFormat="1" ht="15.55" customHeight="1"/>
  </sheetData>
  <mergeCells count="1">
    <mergeCell ref="A1:C1"/>
  </mergeCells>
  <printOptions gridLines="1"/>
  <pageMargins left="0.75" right="0.75" top="1" bottom="1" header="0.5" footer="0.5"/>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7"/>
  <sheetViews>
    <sheetView showGridLines="0" showZeros="0" workbookViewId="0">
      <selection activeCell="A1" sqref="A1:C1"/>
    </sheetView>
  </sheetViews>
  <sheetFormatPr defaultColWidth="9.15" defaultRowHeight="14.25" outlineLevelCol="2"/>
  <cols>
    <col min="1" max="1" width="9.44166666666667" style="1" customWidth="1"/>
    <col min="2" max="2" width="59" style="1" customWidth="1"/>
    <col min="3" max="3" width="22.4833333333333" style="1" customWidth="1"/>
    <col min="4" max="16384" width="9.15" style="3" customWidth="1"/>
  </cols>
  <sheetData>
    <row r="1" s="1" customFormat="1" ht="44.25" customHeight="1" spans="1:3">
      <c r="A1" s="4" t="s">
        <v>79</v>
      </c>
      <c r="B1" s="4"/>
      <c r="C1" s="4"/>
    </row>
    <row r="2" s="1" customFormat="1" ht="17" customHeight="1" spans="1:3">
      <c r="A2" s="20"/>
      <c r="B2" s="20"/>
      <c r="C2" s="21" t="s">
        <v>80</v>
      </c>
    </row>
    <row r="3" s="1" customFormat="1" ht="17" customHeight="1" spans="1:3">
      <c r="A3" s="20"/>
      <c r="B3" s="20"/>
      <c r="C3" s="21" t="s">
        <v>2</v>
      </c>
    </row>
    <row r="4" s="1" customFormat="1" ht="17" customHeight="1" spans="1:3">
      <c r="A4" s="6" t="s">
        <v>3</v>
      </c>
      <c r="B4" s="6" t="s">
        <v>4</v>
      </c>
      <c r="C4" s="6" t="s">
        <v>5</v>
      </c>
    </row>
    <row r="5" s="1" customFormat="1" ht="17" customHeight="1" spans="1:3">
      <c r="A5" s="22"/>
      <c r="B5" s="6" t="s">
        <v>81</v>
      </c>
      <c r="C5" s="9">
        <f>SUM(C6,C14,C29,C41,C52,C98,C122,C174,C179,C183,C209,C228)</f>
        <v>176899</v>
      </c>
    </row>
    <row r="6" s="1" customFormat="1" ht="17" customHeight="1" spans="1:3">
      <c r="A6" s="8">
        <v>206</v>
      </c>
      <c r="B6" s="10" t="s">
        <v>82</v>
      </c>
      <c r="C6" s="9">
        <f>SUM(C7)</f>
        <v>0</v>
      </c>
    </row>
    <row r="7" s="1" customFormat="1" ht="17" customHeight="1" spans="1:3">
      <c r="A7" s="8">
        <v>20610</v>
      </c>
      <c r="B7" s="10" t="s">
        <v>83</v>
      </c>
      <c r="C7" s="9">
        <f>SUM(C8:C13)</f>
        <v>0</v>
      </c>
    </row>
    <row r="8" s="1" customFormat="1" ht="17" customHeight="1" spans="1:3">
      <c r="A8" s="8">
        <v>2061001</v>
      </c>
      <c r="B8" s="11" t="s">
        <v>84</v>
      </c>
      <c r="C8" s="12">
        <v>0</v>
      </c>
    </row>
    <row r="9" s="1" customFormat="1" ht="17" customHeight="1" spans="1:3">
      <c r="A9" s="8">
        <v>2061002</v>
      </c>
      <c r="B9" s="11" t="s">
        <v>85</v>
      </c>
      <c r="C9" s="12">
        <v>0</v>
      </c>
    </row>
    <row r="10" s="1" customFormat="1" ht="17" customHeight="1" spans="1:3">
      <c r="A10" s="8">
        <v>2061003</v>
      </c>
      <c r="B10" s="11" t="s">
        <v>86</v>
      </c>
      <c r="C10" s="12">
        <v>0</v>
      </c>
    </row>
    <row r="11" s="1" customFormat="1" ht="17" customHeight="1" spans="1:3">
      <c r="A11" s="8">
        <v>2061004</v>
      </c>
      <c r="B11" s="11" t="s">
        <v>87</v>
      </c>
      <c r="C11" s="12">
        <v>0</v>
      </c>
    </row>
    <row r="12" s="1" customFormat="1" ht="17.25" customHeight="1" spans="1:3">
      <c r="A12" s="8">
        <v>2061005</v>
      </c>
      <c r="B12" s="11" t="s">
        <v>88</v>
      </c>
      <c r="C12" s="12">
        <v>0</v>
      </c>
    </row>
    <row r="13" s="1" customFormat="1" ht="17.25" customHeight="1" spans="1:3">
      <c r="A13" s="8">
        <v>2061099</v>
      </c>
      <c r="B13" s="11" t="s">
        <v>89</v>
      </c>
      <c r="C13" s="12">
        <v>0</v>
      </c>
    </row>
    <row r="14" s="1" customFormat="1" ht="17.25" customHeight="1" spans="1:3">
      <c r="A14" s="8">
        <v>207</v>
      </c>
      <c r="B14" s="10" t="s">
        <v>90</v>
      </c>
      <c r="C14" s="9">
        <f>C15+C20+C26</f>
        <v>51</v>
      </c>
    </row>
    <row r="15" s="1" customFormat="1" ht="17.25" customHeight="1" spans="1:3">
      <c r="A15" s="8">
        <v>20707</v>
      </c>
      <c r="B15" s="10" t="s">
        <v>91</v>
      </c>
      <c r="C15" s="9">
        <f>SUM(C16:C19)</f>
        <v>1</v>
      </c>
    </row>
    <row r="16" s="1" customFormat="1" ht="17.25" customHeight="1" spans="1:3">
      <c r="A16" s="8">
        <v>2070701</v>
      </c>
      <c r="B16" s="11" t="s">
        <v>92</v>
      </c>
      <c r="C16" s="12">
        <v>1</v>
      </c>
    </row>
    <row r="17" s="1" customFormat="1" ht="17.25" customHeight="1" spans="1:3">
      <c r="A17" s="8">
        <v>2070702</v>
      </c>
      <c r="B17" s="11" t="s">
        <v>93</v>
      </c>
      <c r="C17" s="12">
        <v>0</v>
      </c>
    </row>
    <row r="18" s="1" customFormat="1" ht="17.25" customHeight="1" spans="1:3">
      <c r="A18" s="8">
        <v>2070703</v>
      </c>
      <c r="B18" s="11" t="s">
        <v>94</v>
      </c>
      <c r="C18" s="12">
        <v>0</v>
      </c>
    </row>
    <row r="19" s="1" customFormat="1" ht="17.25" customHeight="1" spans="1:3">
      <c r="A19" s="8">
        <v>2070799</v>
      </c>
      <c r="B19" s="11" t="s">
        <v>95</v>
      </c>
      <c r="C19" s="12">
        <v>0</v>
      </c>
    </row>
    <row r="20" s="1" customFormat="1" ht="17.25" customHeight="1" spans="1:3">
      <c r="A20" s="8">
        <v>20709</v>
      </c>
      <c r="B20" s="10" t="s">
        <v>96</v>
      </c>
      <c r="C20" s="9">
        <f>SUM(C21:C25)</f>
        <v>50</v>
      </c>
    </row>
    <row r="21" s="1" customFormat="1" ht="17.25" customHeight="1" spans="1:3">
      <c r="A21" s="8">
        <v>2070901</v>
      </c>
      <c r="B21" s="11" t="s">
        <v>97</v>
      </c>
      <c r="C21" s="12">
        <v>0</v>
      </c>
    </row>
    <row r="22" s="1" customFormat="1" ht="17.25" customHeight="1" spans="1:3">
      <c r="A22" s="8">
        <v>2070902</v>
      </c>
      <c r="B22" s="11" t="s">
        <v>98</v>
      </c>
      <c r="C22" s="12">
        <v>0</v>
      </c>
    </row>
    <row r="23" s="1" customFormat="1" ht="17.25" customHeight="1" spans="1:3">
      <c r="A23" s="8">
        <v>2070903</v>
      </c>
      <c r="B23" s="11" t="s">
        <v>99</v>
      </c>
      <c r="C23" s="12">
        <v>0</v>
      </c>
    </row>
    <row r="24" s="1" customFormat="1" ht="17.25" customHeight="1" spans="1:3">
      <c r="A24" s="8">
        <v>2070904</v>
      </c>
      <c r="B24" s="11" t="s">
        <v>100</v>
      </c>
      <c r="C24" s="12">
        <v>0</v>
      </c>
    </row>
    <row r="25" s="1" customFormat="1" ht="17.25" customHeight="1" spans="1:3">
      <c r="A25" s="8">
        <v>2070999</v>
      </c>
      <c r="B25" s="11" t="s">
        <v>101</v>
      </c>
      <c r="C25" s="12">
        <v>50</v>
      </c>
    </row>
    <row r="26" s="1" customFormat="1" ht="17.25" customHeight="1" spans="1:3">
      <c r="A26" s="8">
        <v>20710</v>
      </c>
      <c r="B26" s="10" t="s">
        <v>102</v>
      </c>
      <c r="C26" s="9">
        <f>SUM(C27:C28)</f>
        <v>0</v>
      </c>
    </row>
    <row r="27" s="1" customFormat="1" ht="17.25" customHeight="1" spans="1:3">
      <c r="A27" s="8">
        <v>2071001</v>
      </c>
      <c r="B27" s="11" t="s">
        <v>103</v>
      </c>
      <c r="C27" s="12">
        <v>0</v>
      </c>
    </row>
    <row r="28" s="1" customFormat="1" ht="17.25" customHeight="1" spans="1:3">
      <c r="A28" s="8">
        <v>2071099</v>
      </c>
      <c r="B28" s="11" t="s">
        <v>104</v>
      </c>
      <c r="C28" s="12">
        <v>0</v>
      </c>
    </row>
    <row r="29" s="1" customFormat="1" ht="17.25" customHeight="1" spans="1:3">
      <c r="A29" s="8">
        <v>208</v>
      </c>
      <c r="B29" s="10" t="s">
        <v>105</v>
      </c>
      <c r="C29" s="9">
        <f>C30+C34+C38</f>
        <v>572</v>
      </c>
    </row>
    <row r="30" s="1" customFormat="1" ht="17.25" customHeight="1" spans="1:3">
      <c r="A30" s="8">
        <v>20822</v>
      </c>
      <c r="B30" s="10" t="s">
        <v>106</v>
      </c>
      <c r="C30" s="9">
        <f>SUM(C31:C33)</f>
        <v>572</v>
      </c>
    </row>
    <row r="31" s="1" customFormat="1" ht="17.25" customHeight="1" spans="1:3">
      <c r="A31" s="8">
        <v>2082201</v>
      </c>
      <c r="B31" s="11" t="s">
        <v>107</v>
      </c>
      <c r="C31" s="12">
        <v>572</v>
      </c>
    </row>
    <row r="32" s="1" customFormat="1" ht="17.25" customHeight="1" spans="1:3">
      <c r="A32" s="8">
        <v>2082202</v>
      </c>
      <c r="B32" s="11" t="s">
        <v>108</v>
      </c>
      <c r="C32" s="12">
        <v>0</v>
      </c>
    </row>
    <row r="33" s="1" customFormat="1" ht="17.25" customHeight="1" spans="1:3">
      <c r="A33" s="8">
        <v>2082299</v>
      </c>
      <c r="B33" s="11" t="s">
        <v>109</v>
      </c>
      <c r="C33" s="12">
        <v>0</v>
      </c>
    </row>
    <row r="34" s="1" customFormat="1" ht="17.25" customHeight="1" spans="1:3">
      <c r="A34" s="8">
        <v>20823</v>
      </c>
      <c r="B34" s="10" t="s">
        <v>110</v>
      </c>
      <c r="C34" s="9">
        <f>SUM(C35:C37)</f>
        <v>0</v>
      </c>
    </row>
    <row r="35" s="1" customFormat="1" ht="17.25" customHeight="1" spans="1:3">
      <c r="A35" s="8">
        <v>2082301</v>
      </c>
      <c r="B35" s="11" t="s">
        <v>107</v>
      </c>
      <c r="C35" s="12">
        <v>0</v>
      </c>
    </row>
    <row r="36" s="1" customFormat="1" ht="17.25" customHeight="1" spans="1:3">
      <c r="A36" s="8">
        <v>2082302</v>
      </c>
      <c r="B36" s="11" t="s">
        <v>108</v>
      </c>
      <c r="C36" s="12">
        <v>0</v>
      </c>
    </row>
    <row r="37" s="1" customFormat="1" ht="17.25" customHeight="1" spans="1:3">
      <c r="A37" s="8">
        <v>2082399</v>
      </c>
      <c r="B37" s="11" t="s">
        <v>111</v>
      </c>
      <c r="C37" s="12">
        <v>0</v>
      </c>
    </row>
    <row r="38" s="1" customFormat="1" ht="17.25" customHeight="1" spans="1:3">
      <c r="A38" s="8">
        <v>20829</v>
      </c>
      <c r="B38" s="10" t="s">
        <v>112</v>
      </c>
      <c r="C38" s="9">
        <f>SUM(C39:C40)</f>
        <v>0</v>
      </c>
    </row>
    <row r="39" s="1" customFormat="1" ht="17.25" customHeight="1" spans="1:3">
      <c r="A39" s="8">
        <v>2082901</v>
      </c>
      <c r="B39" s="11" t="s">
        <v>108</v>
      </c>
      <c r="C39" s="12">
        <v>0</v>
      </c>
    </row>
    <row r="40" s="1" customFormat="1" ht="17.25" customHeight="1" spans="1:3">
      <c r="A40" s="8">
        <v>2082999</v>
      </c>
      <c r="B40" s="11" t="s">
        <v>113</v>
      </c>
      <c r="C40" s="12">
        <v>0</v>
      </c>
    </row>
    <row r="41" s="1" customFormat="1" ht="17.25" customHeight="1" spans="1:3">
      <c r="A41" s="8">
        <v>211</v>
      </c>
      <c r="B41" s="10" t="s">
        <v>114</v>
      </c>
      <c r="C41" s="9">
        <f>SUM(C42,C47)</f>
        <v>0</v>
      </c>
    </row>
    <row r="42" s="1" customFormat="1" ht="17.25" customHeight="1" spans="1:3">
      <c r="A42" s="8">
        <v>21160</v>
      </c>
      <c r="B42" s="10" t="s">
        <v>115</v>
      </c>
      <c r="C42" s="9">
        <f>SUM(C43:C46)</f>
        <v>0</v>
      </c>
    </row>
    <row r="43" s="1" customFormat="1" ht="17.25" customHeight="1" spans="1:3">
      <c r="A43" s="8">
        <v>2116001</v>
      </c>
      <c r="B43" s="11" t="s">
        <v>116</v>
      </c>
      <c r="C43" s="12">
        <v>0</v>
      </c>
    </row>
    <row r="44" s="1" customFormat="1" ht="17.25" customHeight="1" spans="1:3">
      <c r="A44" s="8">
        <v>2116002</v>
      </c>
      <c r="B44" s="11" t="s">
        <v>117</v>
      </c>
      <c r="C44" s="12">
        <v>0</v>
      </c>
    </row>
    <row r="45" s="1" customFormat="1" ht="17.25" customHeight="1" spans="1:3">
      <c r="A45" s="8">
        <v>2116003</v>
      </c>
      <c r="B45" s="11" t="s">
        <v>118</v>
      </c>
      <c r="C45" s="12">
        <v>0</v>
      </c>
    </row>
    <row r="46" s="1" customFormat="1" ht="17.25" customHeight="1" spans="1:3">
      <c r="A46" s="8">
        <v>2116099</v>
      </c>
      <c r="B46" s="11" t="s">
        <v>119</v>
      </c>
      <c r="C46" s="12">
        <v>0</v>
      </c>
    </row>
    <row r="47" s="1" customFormat="1" ht="17.25" customHeight="1" spans="1:3">
      <c r="A47" s="8">
        <v>21161</v>
      </c>
      <c r="B47" s="10" t="s">
        <v>120</v>
      </c>
      <c r="C47" s="9">
        <f>SUM(C48:C51)</f>
        <v>0</v>
      </c>
    </row>
    <row r="48" s="1" customFormat="1" ht="17.25" customHeight="1" spans="1:3">
      <c r="A48" s="8">
        <v>2116101</v>
      </c>
      <c r="B48" s="11" t="s">
        <v>121</v>
      </c>
      <c r="C48" s="12">
        <v>0</v>
      </c>
    </row>
    <row r="49" s="1" customFormat="1" ht="17.25" customHeight="1" spans="1:3">
      <c r="A49" s="8">
        <v>2116102</v>
      </c>
      <c r="B49" s="11" t="s">
        <v>122</v>
      </c>
      <c r="C49" s="12">
        <v>0</v>
      </c>
    </row>
    <row r="50" s="1" customFormat="1" ht="17.25" customHeight="1" spans="1:3">
      <c r="A50" s="8">
        <v>2116103</v>
      </c>
      <c r="B50" s="11" t="s">
        <v>123</v>
      </c>
      <c r="C50" s="12">
        <v>0</v>
      </c>
    </row>
    <row r="51" s="1" customFormat="1" ht="17.25" customHeight="1" spans="1:3">
      <c r="A51" s="8">
        <v>2116104</v>
      </c>
      <c r="B51" s="11" t="s">
        <v>124</v>
      </c>
      <c r="C51" s="12">
        <v>0</v>
      </c>
    </row>
    <row r="52" s="1" customFormat="1" ht="17.25" customHeight="1" spans="1:3">
      <c r="A52" s="8">
        <v>212</v>
      </c>
      <c r="B52" s="10" t="s">
        <v>125</v>
      </c>
      <c r="C52" s="9">
        <f>SUM(C53,C66,C70:C71,C77,C81,C85,C89,C95)</f>
        <v>161641</v>
      </c>
    </row>
    <row r="53" s="1" customFormat="1" ht="17.25" customHeight="1" spans="1:3">
      <c r="A53" s="8">
        <v>21208</v>
      </c>
      <c r="B53" s="10" t="s">
        <v>126</v>
      </c>
      <c r="C53" s="9">
        <f>SUM(C54:C65)</f>
        <v>128730</v>
      </c>
    </row>
    <row r="54" s="1" customFormat="1" ht="17.25" customHeight="1" spans="1:3">
      <c r="A54" s="8">
        <v>2120801</v>
      </c>
      <c r="B54" s="11" t="s">
        <v>127</v>
      </c>
      <c r="C54" s="12">
        <v>4557</v>
      </c>
    </row>
    <row r="55" s="1" customFormat="1" ht="17.25" customHeight="1" spans="1:3">
      <c r="A55" s="8">
        <v>2120802</v>
      </c>
      <c r="B55" s="11" t="s">
        <v>128</v>
      </c>
      <c r="C55" s="12">
        <v>4600</v>
      </c>
    </row>
    <row r="56" s="1" customFormat="1" ht="17.25" customHeight="1" spans="1:3">
      <c r="A56" s="8">
        <v>2120803</v>
      </c>
      <c r="B56" s="11" t="s">
        <v>129</v>
      </c>
      <c r="C56" s="12">
        <v>51082</v>
      </c>
    </row>
    <row r="57" s="1" customFormat="1" ht="17.25" customHeight="1" spans="1:3">
      <c r="A57" s="8">
        <v>2120804</v>
      </c>
      <c r="B57" s="11" t="s">
        <v>130</v>
      </c>
      <c r="C57" s="12">
        <v>488</v>
      </c>
    </row>
    <row r="58" s="1" customFormat="1" ht="17.25" customHeight="1" spans="1:3">
      <c r="A58" s="8">
        <v>2120805</v>
      </c>
      <c r="B58" s="11" t="s">
        <v>131</v>
      </c>
      <c r="C58" s="12">
        <v>2000</v>
      </c>
    </row>
    <row r="59" s="1" customFormat="1" ht="17.25" customHeight="1" spans="1:3">
      <c r="A59" s="8">
        <v>2120806</v>
      </c>
      <c r="B59" s="11" t="s">
        <v>132</v>
      </c>
      <c r="C59" s="12">
        <v>0</v>
      </c>
    </row>
    <row r="60" s="1" customFormat="1" ht="17.25" customHeight="1" spans="1:3">
      <c r="A60" s="8">
        <v>2120807</v>
      </c>
      <c r="B60" s="11" t="s">
        <v>133</v>
      </c>
      <c r="C60" s="12">
        <v>2022</v>
      </c>
    </row>
    <row r="61" s="1" customFormat="1" ht="17.25" customHeight="1" spans="1:3">
      <c r="A61" s="8">
        <v>2120809</v>
      </c>
      <c r="B61" s="11" t="s">
        <v>134</v>
      </c>
      <c r="C61" s="12">
        <v>0</v>
      </c>
    </row>
    <row r="62" s="1" customFormat="1" ht="17.25" customHeight="1" spans="1:3">
      <c r="A62" s="8">
        <v>2120810</v>
      </c>
      <c r="B62" s="11" t="s">
        <v>135</v>
      </c>
      <c r="C62" s="12">
        <v>5031</v>
      </c>
    </row>
    <row r="63" s="1" customFormat="1" ht="17.25" customHeight="1" spans="1:3">
      <c r="A63" s="8">
        <v>2120811</v>
      </c>
      <c r="B63" s="11" t="s">
        <v>136</v>
      </c>
      <c r="C63" s="12">
        <v>0</v>
      </c>
    </row>
    <row r="64" s="1" customFormat="1" ht="17.25" customHeight="1" spans="1:3">
      <c r="A64" s="8">
        <v>2120813</v>
      </c>
      <c r="B64" s="11" t="s">
        <v>137</v>
      </c>
      <c r="C64" s="12">
        <v>0</v>
      </c>
    </row>
    <row r="65" s="1" customFormat="1" ht="17.25" customHeight="1" spans="1:3">
      <c r="A65" s="8">
        <v>2120899</v>
      </c>
      <c r="B65" s="11" t="s">
        <v>138</v>
      </c>
      <c r="C65" s="12">
        <v>58950</v>
      </c>
    </row>
    <row r="66" s="1" customFormat="1" ht="17.25" customHeight="1" spans="1:3">
      <c r="A66" s="8">
        <v>21210</v>
      </c>
      <c r="B66" s="10" t="s">
        <v>139</v>
      </c>
      <c r="C66" s="9">
        <f>SUM(C67:C69)</f>
        <v>3400</v>
      </c>
    </row>
    <row r="67" s="1" customFormat="1" ht="17.25" customHeight="1" spans="1:3">
      <c r="A67" s="8">
        <v>2121001</v>
      </c>
      <c r="B67" s="11" t="s">
        <v>127</v>
      </c>
      <c r="C67" s="12">
        <v>0</v>
      </c>
    </row>
    <row r="68" s="1" customFormat="1" ht="17.25" customHeight="1" spans="1:3">
      <c r="A68" s="8">
        <v>2121002</v>
      </c>
      <c r="B68" s="11" t="s">
        <v>128</v>
      </c>
      <c r="C68" s="12">
        <v>0</v>
      </c>
    </row>
    <row r="69" s="1" customFormat="1" ht="17.25" customHeight="1" spans="1:3">
      <c r="A69" s="8">
        <v>2121099</v>
      </c>
      <c r="B69" s="11" t="s">
        <v>140</v>
      </c>
      <c r="C69" s="12">
        <v>3400</v>
      </c>
    </row>
    <row r="70" s="1" customFormat="1" ht="17.25" customHeight="1" spans="1:3">
      <c r="A70" s="8">
        <v>21211</v>
      </c>
      <c r="B70" s="10" t="s">
        <v>141</v>
      </c>
      <c r="C70" s="12">
        <v>5100</v>
      </c>
    </row>
    <row r="71" s="1" customFormat="1" ht="17.25" customHeight="1" spans="1:3">
      <c r="A71" s="8">
        <v>21213</v>
      </c>
      <c r="B71" s="10" t="s">
        <v>142</v>
      </c>
      <c r="C71" s="9">
        <f>SUM(C72:C76)</f>
        <v>0</v>
      </c>
    </row>
    <row r="72" s="1" customFormat="1" ht="17.25" customHeight="1" spans="1:3">
      <c r="A72" s="8">
        <v>2121301</v>
      </c>
      <c r="B72" s="11" t="s">
        <v>143</v>
      </c>
      <c r="C72" s="12">
        <v>0</v>
      </c>
    </row>
    <row r="73" s="1" customFormat="1" ht="17.25" customHeight="1" spans="1:3">
      <c r="A73" s="8">
        <v>2121302</v>
      </c>
      <c r="B73" s="11" t="s">
        <v>144</v>
      </c>
      <c r="C73" s="12">
        <v>0</v>
      </c>
    </row>
    <row r="74" s="1" customFormat="1" ht="17.25" customHeight="1" spans="1:3">
      <c r="A74" s="8">
        <v>2121303</v>
      </c>
      <c r="B74" s="11" t="s">
        <v>145</v>
      </c>
      <c r="C74" s="12">
        <v>0</v>
      </c>
    </row>
    <row r="75" s="1" customFormat="1" ht="17.25" customHeight="1" spans="1:3">
      <c r="A75" s="8">
        <v>2121304</v>
      </c>
      <c r="B75" s="11" t="s">
        <v>146</v>
      </c>
      <c r="C75" s="12">
        <v>0</v>
      </c>
    </row>
    <row r="76" s="1" customFormat="1" ht="17.25" customHeight="1" spans="1:3">
      <c r="A76" s="8">
        <v>2121399</v>
      </c>
      <c r="B76" s="11" t="s">
        <v>147</v>
      </c>
      <c r="C76" s="12">
        <v>0</v>
      </c>
    </row>
    <row r="77" s="1" customFormat="1" ht="17.25" customHeight="1" spans="1:3">
      <c r="A77" s="8">
        <v>21214</v>
      </c>
      <c r="B77" s="10" t="s">
        <v>148</v>
      </c>
      <c r="C77" s="9">
        <f>SUM(C78:C80)</f>
        <v>0</v>
      </c>
    </row>
    <row r="78" s="1" customFormat="1" ht="17.25" customHeight="1" spans="1:3">
      <c r="A78" s="8">
        <v>2121401</v>
      </c>
      <c r="B78" s="11" t="s">
        <v>149</v>
      </c>
      <c r="C78" s="12">
        <v>0</v>
      </c>
    </row>
    <row r="79" s="1" customFormat="1" ht="17.25" customHeight="1" spans="1:3">
      <c r="A79" s="8">
        <v>2121402</v>
      </c>
      <c r="B79" s="11" t="s">
        <v>150</v>
      </c>
      <c r="C79" s="12">
        <v>0</v>
      </c>
    </row>
    <row r="80" s="1" customFormat="1" ht="17.25" customHeight="1" spans="1:3">
      <c r="A80" s="8">
        <v>2121499</v>
      </c>
      <c r="B80" s="11" t="s">
        <v>151</v>
      </c>
      <c r="C80" s="12">
        <v>0</v>
      </c>
    </row>
    <row r="81" s="1" customFormat="1" ht="17.25" customHeight="1" spans="1:3">
      <c r="A81" s="8">
        <v>21215</v>
      </c>
      <c r="B81" s="10" t="s">
        <v>152</v>
      </c>
      <c r="C81" s="9">
        <f>SUM(C82:C84)</f>
        <v>21211</v>
      </c>
    </row>
    <row r="82" s="1" customFormat="1" ht="17.25" customHeight="1" spans="1:3">
      <c r="A82" s="8">
        <v>2121501</v>
      </c>
      <c r="B82" s="11" t="s">
        <v>153</v>
      </c>
      <c r="C82" s="12">
        <v>10220</v>
      </c>
    </row>
    <row r="83" s="1" customFormat="1" ht="17.25" customHeight="1" spans="1:3">
      <c r="A83" s="8">
        <v>2121502</v>
      </c>
      <c r="B83" s="11" t="s">
        <v>154</v>
      </c>
      <c r="C83" s="12">
        <v>10000</v>
      </c>
    </row>
    <row r="84" s="1" customFormat="1" ht="17.25" customHeight="1" spans="1:3">
      <c r="A84" s="8">
        <v>2121599</v>
      </c>
      <c r="B84" s="11" t="s">
        <v>155</v>
      </c>
      <c r="C84" s="12">
        <v>991</v>
      </c>
    </row>
    <row r="85" s="1" customFormat="1" ht="17.25" customHeight="1" spans="1:3">
      <c r="A85" s="8">
        <v>21216</v>
      </c>
      <c r="B85" s="10" t="s">
        <v>156</v>
      </c>
      <c r="C85" s="9">
        <f>SUM(C86:C88)</f>
        <v>3200</v>
      </c>
    </row>
    <row r="86" s="1" customFormat="1" ht="17.25" customHeight="1" spans="1:3">
      <c r="A86" s="8">
        <v>2121601</v>
      </c>
      <c r="B86" s="11" t="s">
        <v>153</v>
      </c>
      <c r="C86" s="12">
        <v>3200</v>
      </c>
    </row>
    <row r="87" s="1" customFormat="1" ht="17.25" customHeight="1" spans="1:3">
      <c r="A87" s="8">
        <v>2121602</v>
      </c>
      <c r="B87" s="11" t="s">
        <v>154</v>
      </c>
      <c r="C87" s="12">
        <v>0</v>
      </c>
    </row>
    <row r="88" s="1" customFormat="1" ht="17.25" customHeight="1" spans="1:3">
      <c r="A88" s="8">
        <v>2121699</v>
      </c>
      <c r="B88" s="11" t="s">
        <v>157</v>
      </c>
      <c r="C88" s="12">
        <v>0</v>
      </c>
    </row>
    <row r="89" s="1" customFormat="1" ht="17.25" customHeight="1" spans="1:3">
      <c r="A89" s="8">
        <v>21217</v>
      </c>
      <c r="B89" s="10" t="s">
        <v>158</v>
      </c>
      <c r="C89" s="9">
        <f>SUM(C90:C94)</f>
        <v>0</v>
      </c>
    </row>
    <row r="90" s="1" customFormat="1" ht="17.25" customHeight="1" spans="1:3">
      <c r="A90" s="8">
        <v>2121701</v>
      </c>
      <c r="B90" s="11" t="s">
        <v>159</v>
      </c>
      <c r="C90" s="12">
        <v>0</v>
      </c>
    </row>
    <row r="91" s="1" customFormat="1" ht="17.25" customHeight="1" spans="1:3">
      <c r="A91" s="8">
        <v>2121702</v>
      </c>
      <c r="B91" s="11" t="s">
        <v>160</v>
      </c>
      <c r="C91" s="12">
        <v>0</v>
      </c>
    </row>
    <row r="92" s="1" customFormat="1" ht="17.25" customHeight="1" spans="1:3">
      <c r="A92" s="8">
        <v>2121703</v>
      </c>
      <c r="B92" s="11" t="s">
        <v>161</v>
      </c>
      <c r="C92" s="12">
        <v>0</v>
      </c>
    </row>
    <row r="93" s="1" customFormat="1" ht="17.25" customHeight="1" spans="1:3">
      <c r="A93" s="8">
        <v>2121704</v>
      </c>
      <c r="B93" s="11" t="s">
        <v>162</v>
      </c>
      <c r="C93" s="12">
        <v>0</v>
      </c>
    </row>
    <row r="94" s="1" customFormat="1" ht="17.25" customHeight="1" spans="1:3">
      <c r="A94" s="8">
        <v>2121799</v>
      </c>
      <c r="B94" s="11" t="s">
        <v>163</v>
      </c>
      <c r="C94" s="12">
        <v>0</v>
      </c>
    </row>
    <row r="95" s="1" customFormat="1" ht="17.25" customHeight="1" spans="1:3">
      <c r="A95" s="8">
        <v>21218</v>
      </c>
      <c r="B95" s="10" t="s">
        <v>164</v>
      </c>
      <c r="C95" s="9">
        <f>SUM(C96:C97)</f>
        <v>0</v>
      </c>
    </row>
    <row r="96" s="1" customFormat="1" ht="17.25" customHeight="1" spans="1:3">
      <c r="A96" s="8">
        <v>2121801</v>
      </c>
      <c r="B96" s="11" t="s">
        <v>165</v>
      </c>
      <c r="C96" s="12">
        <v>0</v>
      </c>
    </row>
    <row r="97" s="1" customFormat="1" ht="17.25" customHeight="1" spans="1:3">
      <c r="A97" s="8">
        <v>2121899</v>
      </c>
      <c r="B97" s="11" t="s">
        <v>166</v>
      </c>
      <c r="C97" s="12">
        <v>0</v>
      </c>
    </row>
    <row r="98" s="1" customFormat="1" ht="17.25" customHeight="1" spans="1:3">
      <c r="A98" s="8">
        <v>213</v>
      </c>
      <c r="B98" s="10" t="s">
        <v>167</v>
      </c>
      <c r="C98" s="9">
        <f>SUM(C99,C104,C109,C114,C117)</f>
        <v>577</v>
      </c>
    </row>
    <row r="99" s="1" customFormat="1" ht="17.25" customHeight="1" spans="1:3">
      <c r="A99" s="8">
        <v>21366</v>
      </c>
      <c r="B99" s="10" t="s">
        <v>168</v>
      </c>
      <c r="C99" s="9">
        <f>SUM(C100:C103)</f>
        <v>200</v>
      </c>
    </row>
    <row r="100" s="1" customFormat="1" ht="17.25" customHeight="1" spans="1:3">
      <c r="A100" s="8">
        <v>2136601</v>
      </c>
      <c r="B100" s="11" t="s">
        <v>108</v>
      </c>
      <c r="C100" s="12">
        <v>200</v>
      </c>
    </row>
    <row r="101" s="1" customFormat="1" ht="17.25" customHeight="1" spans="1:3">
      <c r="A101" s="8">
        <v>2136602</v>
      </c>
      <c r="B101" s="11" t="s">
        <v>169</v>
      </c>
      <c r="C101" s="12">
        <v>0</v>
      </c>
    </row>
    <row r="102" s="1" customFormat="1" ht="17.25" customHeight="1" spans="1:3">
      <c r="A102" s="8">
        <v>2136603</v>
      </c>
      <c r="B102" s="11" t="s">
        <v>170</v>
      </c>
      <c r="C102" s="12">
        <v>0</v>
      </c>
    </row>
    <row r="103" s="1" customFormat="1" ht="17.25" customHeight="1" spans="1:3">
      <c r="A103" s="8">
        <v>2136699</v>
      </c>
      <c r="B103" s="11" t="s">
        <v>171</v>
      </c>
      <c r="C103" s="12">
        <v>0</v>
      </c>
    </row>
    <row r="104" s="1" customFormat="1" ht="17.25" customHeight="1" spans="1:3">
      <c r="A104" s="8">
        <v>21367</v>
      </c>
      <c r="B104" s="10" t="s">
        <v>172</v>
      </c>
      <c r="C104" s="9">
        <f>SUM(C105:C108)</f>
        <v>0</v>
      </c>
    </row>
    <row r="105" s="1" customFormat="1" ht="17.25" customHeight="1" spans="1:3">
      <c r="A105" s="8">
        <v>2136701</v>
      </c>
      <c r="B105" s="11" t="s">
        <v>108</v>
      </c>
      <c r="C105" s="12">
        <v>0</v>
      </c>
    </row>
    <row r="106" s="1" customFormat="1" ht="17.25" customHeight="1" spans="1:3">
      <c r="A106" s="8">
        <v>2136702</v>
      </c>
      <c r="B106" s="11" t="s">
        <v>169</v>
      </c>
      <c r="C106" s="12">
        <v>0</v>
      </c>
    </row>
    <row r="107" s="1" customFormat="1" ht="17.25" customHeight="1" spans="1:3">
      <c r="A107" s="8">
        <v>2136703</v>
      </c>
      <c r="B107" s="11" t="s">
        <v>173</v>
      </c>
      <c r="C107" s="12">
        <v>0</v>
      </c>
    </row>
    <row r="108" s="1" customFormat="1" ht="17.25" customHeight="1" spans="1:3">
      <c r="A108" s="8">
        <v>2136799</v>
      </c>
      <c r="B108" s="11" t="s">
        <v>174</v>
      </c>
      <c r="C108" s="12">
        <v>0</v>
      </c>
    </row>
    <row r="109" s="1" customFormat="1" ht="17.25" customHeight="1" spans="1:3">
      <c r="A109" s="8">
        <v>21369</v>
      </c>
      <c r="B109" s="10" t="s">
        <v>175</v>
      </c>
      <c r="C109" s="9">
        <f>SUM(C110:C113)</f>
        <v>377</v>
      </c>
    </row>
    <row r="110" s="1" customFormat="1" ht="17.25" customHeight="1" spans="1:3">
      <c r="A110" s="8">
        <v>2136901</v>
      </c>
      <c r="B110" s="11" t="s">
        <v>176</v>
      </c>
      <c r="C110" s="12">
        <v>0</v>
      </c>
    </row>
    <row r="111" s="1" customFormat="1" ht="17.25" customHeight="1" spans="1:3">
      <c r="A111" s="8">
        <v>2136902</v>
      </c>
      <c r="B111" s="11" t="s">
        <v>177</v>
      </c>
      <c r="C111" s="12">
        <v>377</v>
      </c>
    </row>
    <row r="112" s="1" customFormat="1" ht="17.25" customHeight="1" spans="1:3">
      <c r="A112" s="8">
        <v>2136903</v>
      </c>
      <c r="B112" s="11" t="s">
        <v>178</v>
      </c>
      <c r="C112" s="12">
        <v>0</v>
      </c>
    </row>
    <row r="113" s="1" customFormat="1" ht="17.25" customHeight="1" spans="1:3">
      <c r="A113" s="8">
        <v>2136999</v>
      </c>
      <c r="B113" s="11" t="s">
        <v>179</v>
      </c>
      <c r="C113" s="12">
        <v>0</v>
      </c>
    </row>
    <row r="114" s="1" customFormat="1" ht="17.25" customHeight="1" spans="1:3">
      <c r="A114" s="8">
        <v>21370</v>
      </c>
      <c r="B114" s="10" t="s">
        <v>180</v>
      </c>
      <c r="C114" s="9">
        <f>SUM(C115:C116)</f>
        <v>0</v>
      </c>
    </row>
    <row r="115" s="1" customFormat="1" ht="17.25" customHeight="1" spans="1:3">
      <c r="A115" s="8">
        <v>2137001</v>
      </c>
      <c r="B115" s="11" t="s">
        <v>181</v>
      </c>
      <c r="C115" s="12">
        <v>0</v>
      </c>
    </row>
    <row r="116" s="1" customFormat="1" ht="17.25" customHeight="1" spans="1:3">
      <c r="A116" s="8">
        <v>2137099</v>
      </c>
      <c r="B116" s="11" t="s">
        <v>182</v>
      </c>
      <c r="C116" s="12">
        <v>0</v>
      </c>
    </row>
    <row r="117" s="1" customFormat="1" ht="17.25" customHeight="1" spans="1:3">
      <c r="A117" s="8">
        <v>21371</v>
      </c>
      <c r="B117" s="10" t="s">
        <v>183</v>
      </c>
      <c r="C117" s="9">
        <f>SUM(C118:C121)</f>
        <v>0</v>
      </c>
    </row>
    <row r="118" s="1" customFormat="1" ht="17.25" customHeight="1" spans="1:3">
      <c r="A118" s="8">
        <v>2137101</v>
      </c>
      <c r="B118" s="11" t="s">
        <v>184</v>
      </c>
      <c r="C118" s="12">
        <v>0</v>
      </c>
    </row>
    <row r="119" s="1" customFormat="1" ht="17.25" customHeight="1" spans="1:3">
      <c r="A119" s="8">
        <v>2137102</v>
      </c>
      <c r="B119" s="11" t="s">
        <v>185</v>
      </c>
      <c r="C119" s="12">
        <v>0</v>
      </c>
    </row>
    <row r="120" s="1" customFormat="1" ht="17.25" customHeight="1" spans="1:3">
      <c r="A120" s="8">
        <v>2137103</v>
      </c>
      <c r="B120" s="11" t="s">
        <v>186</v>
      </c>
      <c r="C120" s="12">
        <v>0</v>
      </c>
    </row>
    <row r="121" s="1" customFormat="1" ht="17.25" customHeight="1" spans="1:3">
      <c r="A121" s="8">
        <v>2137199</v>
      </c>
      <c r="B121" s="11" t="s">
        <v>187</v>
      </c>
      <c r="C121" s="12">
        <v>0</v>
      </c>
    </row>
    <row r="122" s="1" customFormat="1" ht="17.25" customHeight="1" spans="1:3">
      <c r="A122" s="8">
        <v>214</v>
      </c>
      <c r="B122" s="10" t="s">
        <v>188</v>
      </c>
      <c r="C122" s="9">
        <f>SUM(C123,C128,C133,C138,C147,C154,C163,C166,C169,C170)</f>
        <v>0</v>
      </c>
    </row>
    <row r="123" s="1" customFormat="1" ht="17.25" customHeight="1" spans="1:3">
      <c r="A123" s="8">
        <v>21460</v>
      </c>
      <c r="B123" s="10" t="s">
        <v>189</v>
      </c>
      <c r="C123" s="9">
        <f>SUM(C124:C127)</f>
        <v>0</v>
      </c>
    </row>
    <row r="124" s="1" customFormat="1" ht="17.25" customHeight="1" spans="1:3">
      <c r="A124" s="8">
        <v>2146001</v>
      </c>
      <c r="B124" s="11" t="s">
        <v>190</v>
      </c>
      <c r="C124" s="12">
        <v>0</v>
      </c>
    </row>
    <row r="125" s="1" customFormat="1" ht="17.25" customHeight="1" spans="1:3">
      <c r="A125" s="8">
        <v>2146002</v>
      </c>
      <c r="B125" s="11" t="s">
        <v>191</v>
      </c>
      <c r="C125" s="12">
        <v>0</v>
      </c>
    </row>
    <row r="126" s="1" customFormat="1" ht="17.25" customHeight="1" spans="1:3">
      <c r="A126" s="8">
        <v>2146003</v>
      </c>
      <c r="B126" s="11" t="s">
        <v>192</v>
      </c>
      <c r="C126" s="12">
        <v>0</v>
      </c>
    </row>
    <row r="127" s="1" customFormat="1" ht="17.25" customHeight="1" spans="1:3">
      <c r="A127" s="8">
        <v>2146099</v>
      </c>
      <c r="B127" s="11" t="s">
        <v>193</v>
      </c>
      <c r="C127" s="12">
        <v>0</v>
      </c>
    </row>
    <row r="128" s="1" customFormat="1" ht="17.25" customHeight="1" spans="1:3">
      <c r="A128" s="8">
        <v>21462</v>
      </c>
      <c r="B128" s="10" t="s">
        <v>194</v>
      </c>
      <c r="C128" s="9">
        <f>SUM(C129:C132)</f>
        <v>0</v>
      </c>
    </row>
    <row r="129" s="1" customFormat="1" ht="17.25" customHeight="1" spans="1:3">
      <c r="A129" s="8">
        <v>2146201</v>
      </c>
      <c r="B129" s="11" t="s">
        <v>192</v>
      </c>
      <c r="C129" s="12">
        <v>0</v>
      </c>
    </row>
    <row r="130" s="1" customFormat="1" ht="17.25" customHeight="1" spans="1:3">
      <c r="A130" s="8">
        <v>2146202</v>
      </c>
      <c r="B130" s="11" t="s">
        <v>195</v>
      </c>
      <c r="C130" s="12">
        <v>0</v>
      </c>
    </row>
    <row r="131" s="1" customFormat="1" ht="17.25" customHeight="1" spans="1:3">
      <c r="A131" s="8">
        <v>2146203</v>
      </c>
      <c r="B131" s="11" t="s">
        <v>196</v>
      </c>
      <c r="C131" s="12">
        <v>0</v>
      </c>
    </row>
    <row r="132" s="1" customFormat="1" ht="17.25" customHeight="1" spans="1:3">
      <c r="A132" s="8">
        <v>2146299</v>
      </c>
      <c r="B132" s="11" t="s">
        <v>197</v>
      </c>
      <c r="C132" s="12">
        <v>0</v>
      </c>
    </row>
    <row r="133" s="1" customFormat="1" ht="17.25" customHeight="1" spans="1:3">
      <c r="A133" s="8">
        <v>21463</v>
      </c>
      <c r="B133" s="10" t="s">
        <v>198</v>
      </c>
      <c r="C133" s="9">
        <f>SUM(C134:C137)</f>
        <v>0</v>
      </c>
    </row>
    <row r="134" s="1" customFormat="1" ht="17.25" customHeight="1" spans="1:3">
      <c r="A134" s="8">
        <v>2146301</v>
      </c>
      <c r="B134" s="11" t="s">
        <v>199</v>
      </c>
      <c r="C134" s="12">
        <v>0</v>
      </c>
    </row>
    <row r="135" s="1" customFormat="1" ht="17.25" customHeight="1" spans="1:3">
      <c r="A135" s="8">
        <v>2146302</v>
      </c>
      <c r="B135" s="11" t="s">
        <v>200</v>
      </c>
      <c r="C135" s="12">
        <v>0</v>
      </c>
    </row>
    <row r="136" s="1" customFormat="1" ht="17.25" customHeight="1" spans="1:3">
      <c r="A136" s="8">
        <v>2146303</v>
      </c>
      <c r="B136" s="11" t="s">
        <v>201</v>
      </c>
      <c r="C136" s="12">
        <v>0</v>
      </c>
    </row>
    <row r="137" s="1" customFormat="1" ht="17.25" customHeight="1" spans="1:3">
      <c r="A137" s="8">
        <v>2146399</v>
      </c>
      <c r="B137" s="11" t="s">
        <v>202</v>
      </c>
      <c r="C137" s="12">
        <v>0</v>
      </c>
    </row>
    <row r="138" s="1" customFormat="1" ht="17.25" customHeight="1" spans="1:3">
      <c r="A138" s="8">
        <v>21464</v>
      </c>
      <c r="B138" s="10" t="s">
        <v>203</v>
      </c>
      <c r="C138" s="9">
        <f>SUM(C139:C146)</f>
        <v>0</v>
      </c>
    </row>
    <row r="139" s="1" customFormat="1" ht="17.25" customHeight="1" spans="1:3">
      <c r="A139" s="8">
        <v>2146401</v>
      </c>
      <c r="B139" s="11" t="s">
        <v>204</v>
      </c>
      <c r="C139" s="12">
        <v>0</v>
      </c>
    </row>
    <row r="140" s="1" customFormat="1" ht="17.25" customHeight="1" spans="1:3">
      <c r="A140" s="8">
        <v>2146402</v>
      </c>
      <c r="B140" s="11" t="s">
        <v>205</v>
      </c>
      <c r="C140" s="12">
        <v>0</v>
      </c>
    </row>
    <row r="141" s="1" customFormat="1" ht="17.25" customHeight="1" spans="1:3">
      <c r="A141" s="8">
        <v>2146403</v>
      </c>
      <c r="B141" s="11" t="s">
        <v>206</v>
      </c>
      <c r="C141" s="12">
        <v>0</v>
      </c>
    </row>
    <row r="142" s="1" customFormat="1" ht="17.25" customHeight="1" spans="1:3">
      <c r="A142" s="8">
        <v>2146404</v>
      </c>
      <c r="B142" s="11" t="s">
        <v>207</v>
      </c>
      <c r="C142" s="12">
        <v>0</v>
      </c>
    </row>
    <row r="143" s="1" customFormat="1" ht="17.25" customHeight="1" spans="1:3">
      <c r="A143" s="8">
        <v>2146405</v>
      </c>
      <c r="B143" s="11" t="s">
        <v>208</v>
      </c>
      <c r="C143" s="12">
        <v>0</v>
      </c>
    </row>
    <row r="144" s="1" customFormat="1" ht="17.25" customHeight="1" spans="1:3">
      <c r="A144" s="8">
        <v>2146406</v>
      </c>
      <c r="B144" s="11" t="s">
        <v>209</v>
      </c>
      <c r="C144" s="12">
        <v>0</v>
      </c>
    </row>
    <row r="145" s="1" customFormat="1" ht="17.25" customHeight="1" spans="1:3">
      <c r="A145" s="8">
        <v>2146407</v>
      </c>
      <c r="B145" s="11" t="s">
        <v>210</v>
      </c>
      <c r="C145" s="12">
        <v>0</v>
      </c>
    </row>
    <row r="146" s="1" customFormat="1" ht="17.25" customHeight="1" spans="1:3">
      <c r="A146" s="8">
        <v>2146499</v>
      </c>
      <c r="B146" s="11" t="s">
        <v>211</v>
      </c>
      <c r="C146" s="12">
        <v>0</v>
      </c>
    </row>
    <row r="147" s="1" customFormat="1" ht="17.25" customHeight="1" spans="1:3">
      <c r="A147" s="8">
        <v>21468</v>
      </c>
      <c r="B147" s="10" t="s">
        <v>212</v>
      </c>
      <c r="C147" s="9">
        <f>SUM(C148:C153)</f>
        <v>0</v>
      </c>
    </row>
    <row r="148" s="1" customFormat="1" ht="17.25" customHeight="1" spans="1:3">
      <c r="A148" s="8">
        <v>2146801</v>
      </c>
      <c r="B148" s="11" t="s">
        <v>213</v>
      </c>
      <c r="C148" s="12">
        <v>0</v>
      </c>
    </row>
    <row r="149" s="1" customFormat="1" ht="17.25" customHeight="1" spans="1:3">
      <c r="A149" s="8">
        <v>2146802</v>
      </c>
      <c r="B149" s="11" t="s">
        <v>214</v>
      </c>
      <c r="C149" s="12">
        <v>0</v>
      </c>
    </row>
    <row r="150" s="1" customFormat="1" ht="17.25" customHeight="1" spans="1:3">
      <c r="A150" s="8">
        <v>2146803</v>
      </c>
      <c r="B150" s="11" t="s">
        <v>215</v>
      </c>
      <c r="C150" s="12">
        <v>0</v>
      </c>
    </row>
    <row r="151" s="1" customFormat="1" ht="17.25" customHeight="1" spans="1:3">
      <c r="A151" s="8">
        <v>2146804</v>
      </c>
      <c r="B151" s="11" t="s">
        <v>216</v>
      </c>
      <c r="C151" s="12">
        <v>0</v>
      </c>
    </row>
    <row r="152" s="1" customFormat="1" ht="17.25" customHeight="1" spans="1:3">
      <c r="A152" s="8">
        <v>2146805</v>
      </c>
      <c r="B152" s="11" t="s">
        <v>217</v>
      </c>
      <c r="C152" s="12">
        <v>0</v>
      </c>
    </row>
    <row r="153" s="1" customFormat="1" ht="17.25" customHeight="1" spans="1:3">
      <c r="A153" s="8">
        <v>2146899</v>
      </c>
      <c r="B153" s="11" t="s">
        <v>218</v>
      </c>
      <c r="C153" s="12">
        <v>0</v>
      </c>
    </row>
    <row r="154" s="1" customFormat="1" ht="17.25" customHeight="1" spans="1:3">
      <c r="A154" s="8">
        <v>21469</v>
      </c>
      <c r="B154" s="10" t="s">
        <v>219</v>
      </c>
      <c r="C154" s="9">
        <f>SUM(C155:C162)</f>
        <v>0</v>
      </c>
    </row>
    <row r="155" s="1" customFormat="1" ht="17.25" customHeight="1" spans="1:3">
      <c r="A155" s="8">
        <v>2146901</v>
      </c>
      <c r="B155" s="11" t="s">
        <v>220</v>
      </c>
      <c r="C155" s="12">
        <v>0</v>
      </c>
    </row>
    <row r="156" s="1" customFormat="1" ht="17.25" customHeight="1" spans="1:3">
      <c r="A156" s="8">
        <v>2146902</v>
      </c>
      <c r="B156" s="11" t="s">
        <v>221</v>
      </c>
      <c r="C156" s="12">
        <v>0</v>
      </c>
    </row>
    <row r="157" s="1" customFormat="1" ht="17.25" customHeight="1" spans="1:3">
      <c r="A157" s="8">
        <v>2146903</v>
      </c>
      <c r="B157" s="11" t="s">
        <v>222</v>
      </c>
      <c r="C157" s="12">
        <v>0</v>
      </c>
    </row>
    <row r="158" s="1" customFormat="1" ht="17.25" customHeight="1" spans="1:3">
      <c r="A158" s="8">
        <v>2146904</v>
      </c>
      <c r="B158" s="11" t="s">
        <v>223</v>
      </c>
      <c r="C158" s="12">
        <v>0</v>
      </c>
    </row>
    <row r="159" s="1" customFormat="1" ht="17.25" customHeight="1" spans="1:3">
      <c r="A159" s="8">
        <v>2146906</v>
      </c>
      <c r="B159" s="11" t="s">
        <v>224</v>
      </c>
      <c r="C159" s="12">
        <v>0</v>
      </c>
    </row>
    <row r="160" s="1" customFormat="1" ht="17.25" customHeight="1" spans="1:3">
      <c r="A160" s="8">
        <v>2146907</v>
      </c>
      <c r="B160" s="11" t="s">
        <v>225</v>
      </c>
      <c r="C160" s="12">
        <v>0</v>
      </c>
    </row>
    <row r="161" s="1" customFormat="1" ht="17.25" customHeight="1" spans="1:3">
      <c r="A161" s="8">
        <v>2146908</v>
      </c>
      <c r="B161" s="11" t="s">
        <v>226</v>
      </c>
      <c r="C161" s="12">
        <v>0</v>
      </c>
    </row>
    <row r="162" s="1" customFormat="1" ht="17.25" customHeight="1" spans="1:3">
      <c r="A162" s="8">
        <v>2146999</v>
      </c>
      <c r="B162" s="11" t="s">
        <v>227</v>
      </c>
      <c r="C162" s="12">
        <v>0</v>
      </c>
    </row>
    <row r="163" s="1" customFormat="1" ht="17.25" customHeight="1" spans="1:3">
      <c r="A163" s="8">
        <v>21470</v>
      </c>
      <c r="B163" s="10" t="s">
        <v>228</v>
      </c>
      <c r="C163" s="9">
        <f>SUM(C164:C165)</f>
        <v>0</v>
      </c>
    </row>
    <row r="164" s="1" customFormat="1" ht="17.25" customHeight="1" spans="1:3">
      <c r="A164" s="8">
        <v>2147001</v>
      </c>
      <c r="B164" s="11" t="s">
        <v>229</v>
      </c>
      <c r="C164" s="12">
        <v>0</v>
      </c>
    </row>
    <row r="165" s="1" customFormat="1" ht="17.25" customHeight="1" spans="1:3">
      <c r="A165" s="8">
        <v>2147099</v>
      </c>
      <c r="B165" s="11" t="s">
        <v>230</v>
      </c>
      <c r="C165" s="12">
        <v>0</v>
      </c>
    </row>
    <row r="166" s="1" customFormat="1" ht="17.25" customHeight="1" spans="1:3">
      <c r="A166" s="8">
        <v>21471</v>
      </c>
      <c r="B166" s="10" t="s">
        <v>231</v>
      </c>
      <c r="C166" s="9">
        <f>SUM(C167:C168)</f>
        <v>0</v>
      </c>
    </row>
    <row r="167" s="1" customFormat="1" ht="17.25" customHeight="1" spans="1:3">
      <c r="A167" s="8">
        <v>2147101</v>
      </c>
      <c r="B167" s="11" t="s">
        <v>229</v>
      </c>
      <c r="C167" s="12">
        <v>0</v>
      </c>
    </row>
    <row r="168" s="1" customFormat="1" ht="17.25" customHeight="1" spans="1:3">
      <c r="A168" s="8">
        <v>2147199</v>
      </c>
      <c r="B168" s="11" t="s">
        <v>232</v>
      </c>
      <c r="C168" s="12">
        <v>0</v>
      </c>
    </row>
    <row r="169" s="1" customFormat="1" ht="17.25" customHeight="1" spans="1:3">
      <c r="A169" s="8">
        <v>21472</v>
      </c>
      <c r="B169" s="10" t="s">
        <v>233</v>
      </c>
      <c r="C169" s="12">
        <v>0</v>
      </c>
    </row>
    <row r="170" s="1" customFormat="1" ht="17.25" customHeight="1" spans="1:3">
      <c r="A170" s="8">
        <v>21473</v>
      </c>
      <c r="B170" s="10" t="s">
        <v>234</v>
      </c>
      <c r="C170" s="9">
        <f>SUM(C171:C173)</f>
        <v>0</v>
      </c>
    </row>
    <row r="171" s="1" customFormat="1" ht="17.25" customHeight="1" spans="1:3">
      <c r="A171" s="8">
        <v>2147301</v>
      </c>
      <c r="B171" s="11" t="s">
        <v>235</v>
      </c>
      <c r="C171" s="12">
        <v>0</v>
      </c>
    </row>
    <row r="172" s="1" customFormat="1" ht="17.25" customHeight="1" spans="1:3">
      <c r="A172" s="8">
        <v>2147303</v>
      </c>
      <c r="B172" s="11" t="s">
        <v>236</v>
      </c>
      <c r="C172" s="12">
        <v>0</v>
      </c>
    </row>
    <row r="173" s="1" customFormat="1" ht="17.25" customHeight="1" spans="1:3">
      <c r="A173" s="8">
        <v>2147399</v>
      </c>
      <c r="B173" s="11" t="s">
        <v>237</v>
      </c>
      <c r="C173" s="12">
        <v>0</v>
      </c>
    </row>
    <row r="174" s="1" customFormat="1" ht="17.25" customHeight="1" spans="1:3">
      <c r="A174" s="8">
        <v>215</v>
      </c>
      <c r="B174" s="10" t="s">
        <v>238</v>
      </c>
      <c r="C174" s="9">
        <f>C175</f>
        <v>0</v>
      </c>
    </row>
    <row r="175" s="1" customFormat="1" ht="17.25" customHeight="1" spans="1:3">
      <c r="A175" s="8">
        <v>21562</v>
      </c>
      <c r="B175" s="10" t="s">
        <v>239</v>
      </c>
      <c r="C175" s="9">
        <f>SUM(C176:C178)</f>
        <v>0</v>
      </c>
    </row>
    <row r="176" s="1" customFormat="1" ht="17.25" customHeight="1" spans="1:3">
      <c r="A176" s="8">
        <v>2156201</v>
      </c>
      <c r="B176" s="11" t="s">
        <v>240</v>
      </c>
      <c r="C176" s="12">
        <v>0</v>
      </c>
    </row>
    <row r="177" s="1" customFormat="1" ht="17.25" customHeight="1" spans="1:3">
      <c r="A177" s="8">
        <v>2156202</v>
      </c>
      <c r="B177" s="11" t="s">
        <v>241</v>
      </c>
      <c r="C177" s="12">
        <v>0</v>
      </c>
    </row>
    <row r="178" s="1" customFormat="1" ht="17.25" customHeight="1" spans="1:3">
      <c r="A178" s="8">
        <v>2156299</v>
      </c>
      <c r="B178" s="11" t="s">
        <v>242</v>
      </c>
      <c r="C178" s="12">
        <v>0</v>
      </c>
    </row>
    <row r="179" s="1" customFormat="1" ht="17.25" customHeight="1" spans="1:3">
      <c r="A179" s="8">
        <v>217</v>
      </c>
      <c r="B179" s="10" t="s">
        <v>243</v>
      </c>
      <c r="C179" s="9">
        <f>C180</f>
        <v>0</v>
      </c>
    </row>
    <row r="180" s="1" customFormat="1" ht="17.25" customHeight="1" spans="1:3">
      <c r="A180" s="8">
        <v>21704</v>
      </c>
      <c r="B180" s="10" t="s">
        <v>244</v>
      </c>
      <c r="C180" s="9">
        <f>SUM(C181:C182)</f>
        <v>0</v>
      </c>
    </row>
    <row r="181" s="1" customFormat="1" ht="17.25" customHeight="1" spans="1:3">
      <c r="A181" s="8">
        <v>2170402</v>
      </c>
      <c r="B181" s="11" t="s">
        <v>245</v>
      </c>
      <c r="C181" s="12">
        <v>0</v>
      </c>
    </row>
    <row r="182" s="1" customFormat="1" ht="17.25" customHeight="1" spans="1:3">
      <c r="A182" s="8">
        <v>2170403</v>
      </c>
      <c r="B182" s="11" t="s">
        <v>246</v>
      </c>
      <c r="C182" s="12">
        <v>0</v>
      </c>
    </row>
    <row r="183" s="1" customFormat="1" ht="17.25" customHeight="1" spans="1:3">
      <c r="A183" s="8">
        <v>229</v>
      </c>
      <c r="B183" s="10" t="s">
        <v>247</v>
      </c>
      <c r="C183" s="9">
        <f>C184+C188+C197</f>
        <v>9231</v>
      </c>
    </row>
    <row r="184" s="1" customFormat="1" ht="17.25" customHeight="1" spans="1:3">
      <c r="A184" s="8">
        <v>22904</v>
      </c>
      <c r="B184" s="10" t="s">
        <v>248</v>
      </c>
      <c r="C184" s="9">
        <f>SUM(C185:C187)</f>
        <v>8074</v>
      </c>
    </row>
    <row r="185" s="1" customFormat="1" ht="17.25" customHeight="1" spans="1:3">
      <c r="A185" s="8">
        <v>2290401</v>
      </c>
      <c r="B185" s="11" t="s">
        <v>249</v>
      </c>
      <c r="C185" s="12">
        <v>0</v>
      </c>
    </row>
    <row r="186" s="1" customFormat="1" ht="17.25" customHeight="1" spans="1:3">
      <c r="A186" s="8">
        <v>2290402</v>
      </c>
      <c r="B186" s="11" t="s">
        <v>250</v>
      </c>
      <c r="C186" s="12">
        <v>8074</v>
      </c>
    </row>
    <row r="187" s="1" customFormat="1" ht="17.25" customHeight="1" spans="1:3">
      <c r="A187" s="8">
        <v>2290403</v>
      </c>
      <c r="B187" s="11" t="s">
        <v>251</v>
      </c>
      <c r="C187" s="12">
        <v>0</v>
      </c>
    </row>
    <row r="188" s="1" customFormat="1" ht="17.25" customHeight="1" spans="1:3">
      <c r="A188" s="8">
        <v>22908</v>
      </c>
      <c r="B188" s="10" t="s">
        <v>252</v>
      </c>
      <c r="C188" s="9">
        <f>SUM(C189:C196)</f>
        <v>172</v>
      </c>
    </row>
    <row r="189" s="1" customFormat="1" ht="17.25" customHeight="1" spans="1:3">
      <c r="A189" s="8">
        <v>2290802</v>
      </c>
      <c r="B189" s="11" t="s">
        <v>253</v>
      </c>
      <c r="C189" s="12">
        <v>0</v>
      </c>
    </row>
    <row r="190" s="1" customFormat="1" ht="17.25" customHeight="1" spans="1:3">
      <c r="A190" s="8">
        <v>2290803</v>
      </c>
      <c r="B190" s="11" t="s">
        <v>254</v>
      </c>
      <c r="C190" s="12">
        <v>0</v>
      </c>
    </row>
    <row r="191" s="1" customFormat="1" ht="17.25" customHeight="1" spans="1:3">
      <c r="A191" s="8">
        <v>2290804</v>
      </c>
      <c r="B191" s="11" t="s">
        <v>255</v>
      </c>
      <c r="C191" s="12">
        <v>0</v>
      </c>
    </row>
    <row r="192" s="1" customFormat="1" ht="17.25" customHeight="1" spans="1:3">
      <c r="A192" s="8">
        <v>2290805</v>
      </c>
      <c r="B192" s="11" t="s">
        <v>256</v>
      </c>
      <c r="C192" s="12">
        <v>0</v>
      </c>
    </row>
    <row r="193" s="1" customFormat="1" ht="17.25" customHeight="1" spans="1:3">
      <c r="A193" s="8">
        <v>2290806</v>
      </c>
      <c r="B193" s="11" t="s">
        <v>257</v>
      </c>
      <c r="C193" s="12">
        <v>0</v>
      </c>
    </row>
    <row r="194" s="1" customFormat="1" ht="17.25" customHeight="1" spans="1:3">
      <c r="A194" s="8">
        <v>2290807</v>
      </c>
      <c r="B194" s="11" t="s">
        <v>258</v>
      </c>
      <c r="C194" s="12">
        <v>0</v>
      </c>
    </row>
    <row r="195" s="1" customFormat="1" ht="17.25" customHeight="1" spans="1:3">
      <c r="A195" s="8">
        <v>2290808</v>
      </c>
      <c r="B195" s="11" t="s">
        <v>259</v>
      </c>
      <c r="C195" s="12">
        <v>0</v>
      </c>
    </row>
    <row r="196" s="1" customFormat="1" ht="17.25" customHeight="1" spans="1:3">
      <c r="A196" s="8">
        <v>2290899</v>
      </c>
      <c r="B196" s="11" t="s">
        <v>260</v>
      </c>
      <c r="C196" s="12">
        <v>172</v>
      </c>
    </row>
    <row r="197" s="1" customFormat="1" ht="17.25" customHeight="1" spans="1:3">
      <c r="A197" s="8">
        <v>22960</v>
      </c>
      <c r="B197" s="10" t="s">
        <v>261</v>
      </c>
      <c r="C197" s="9">
        <f>SUM(C198:C208)</f>
        <v>985</v>
      </c>
    </row>
    <row r="198" s="1" customFormat="1" ht="17.25" customHeight="1" spans="1:3">
      <c r="A198" s="8">
        <v>2296001</v>
      </c>
      <c r="B198" s="11" t="s">
        <v>262</v>
      </c>
      <c r="C198" s="12">
        <v>0</v>
      </c>
    </row>
    <row r="199" s="1" customFormat="1" ht="17.25" customHeight="1" spans="1:3">
      <c r="A199" s="8">
        <v>2296002</v>
      </c>
      <c r="B199" s="11" t="s">
        <v>263</v>
      </c>
      <c r="C199" s="12">
        <v>507</v>
      </c>
    </row>
    <row r="200" s="1" customFormat="1" ht="17.25" customHeight="1" spans="1:3">
      <c r="A200" s="8">
        <v>2296003</v>
      </c>
      <c r="B200" s="11" t="s">
        <v>264</v>
      </c>
      <c r="C200" s="12">
        <v>348</v>
      </c>
    </row>
    <row r="201" s="1" customFormat="1" ht="17.25" customHeight="1" spans="1:3">
      <c r="A201" s="8">
        <v>2296004</v>
      </c>
      <c r="B201" s="11" t="s">
        <v>265</v>
      </c>
      <c r="C201" s="12">
        <v>16</v>
      </c>
    </row>
    <row r="202" s="1" customFormat="1" ht="17.25" customHeight="1" spans="1:3">
      <c r="A202" s="8">
        <v>2296005</v>
      </c>
      <c r="B202" s="11" t="s">
        <v>266</v>
      </c>
      <c r="C202" s="12">
        <v>0</v>
      </c>
    </row>
    <row r="203" s="1" customFormat="1" ht="17.25" customHeight="1" spans="1:3">
      <c r="A203" s="8">
        <v>2296006</v>
      </c>
      <c r="B203" s="11" t="s">
        <v>267</v>
      </c>
      <c r="C203" s="12">
        <v>68</v>
      </c>
    </row>
    <row r="204" s="1" customFormat="1" ht="17.25" customHeight="1" spans="1:3">
      <c r="A204" s="8">
        <v>2296010</v>
      </c>
      <c r="B204" s="11" t="s">
        <v>268</v>
      </c>
      <c r="C204" s="12">
        <v>0</v>
      </c>
    </row>
    <row r="205" s="1" customFormat="1" ht="17.25" customHeight="1" spans="1:3">
      <c r="A205" s="8">
        <v>2296011</v>
      </c>
      <c r="B205" s="11" t="s">
        <v>269</v>
      </c>
      <c r="C205" s="12">
        <v>0</v>
      </c>
    </row>
    <row r="206" s="1" customFormat="1" ht="17.25" customHeight="1" spans="1:3">
      <c r="A206" s="8">
        <v>2296012</v>
      </c>
      <c r="B206" s="11" t="s">
        <v>270</v>
      </c>
      <c r="C206" s="12">
        <v>0</v>
      </c>
    </row>
    <row r="207" s="1" customFormat="1" ht="17.25" customHeight="1" spans="1:3">
      <c r="A207" s="8">
        <v>2296013</v>
      </c>
      <c r="B207" s="11" t="s">
        <v>271</v>
      </c>
      <c r="C207" s="12">
        <v>46</v>
      </c>
    </row>
    <row r="208" s="1" customFormat="1" ht="17.25" customHeight="1" spans="1:3">
      <c r="A208" s="8">
        <v>2296099</v>
      </c>
      <c r="B208" s="11" t="s">
        <v>272</v>
      </c>
      <c r="C208" s="12">
        <v>0</v>
      </c>
    </row>
    <row r="209" s="1" customFormat="1" ht="17.25" customHeight="1" spans="1:3">
      <c r="A209" s="8">
        <v>232</v>
      </c>
      <c r="B209" s="10" t="s">
        <v>273</v>
      </c>
      <c r="C209" s="9">
        <f>C210</f>
        <v>4793</v>
      </c>
    </row>
    <row r="210" s="1" customFormat="1" ht="17.25" customHeight="1" spans="1:3">
      <c r="A210" s="8">
        <v>23204</v>
      </c>
      <c r="B210" s="10" t="s">
        <v>274</v>
      </c>
      <c r="C210" s="9">
        <f>SUM(C211:C227)</f>
        <v>4793</v>
      </c>
    </row>
    <row r="211" s="1" customFormat="1" ht="17.25" customHeight="1" spans="1:3">
      <c r="A211" s="8">
        <v>2320401</v>
      </c>
      <c r="B211" s="11" t="s">
        <v>275</v>
      </c>
      <c r="C211" s="12">
        <v>0</v>
      </c>
    </row>
    <row r="212" s="1" customFormat="1" ht="17.25" customHeight="1" spans="1:3">
      <c r="A212" s="8">
        <v>2320402</v>
      </c>
      <c r="B212" s="11" t="s">
        <v>276</v>
      </c>
      <c r="C212" s="12">
        <v>0</v>
      </c>
    </row>
    <row r="213" s="1" customFormat="1" ht="17.25" customHeight="1" spans="1:3">
      <c r="A213" s="8">
        <v>2320405</v>
      </c>
      <c r="B213" s="11" t="s">
        <v>277</v>
      </c>
      <c r="C213" s="12">
        <v>0</v>
      </c>
    </row>
    <row r="214" s="1" customFormat="1" ht="17.25" customHeight="1" spans="1:3">
      <c r="A214" s="8">
        <v>2320411</v>
      </c>
      <c r="B214" s="11" t="s">
        <v>278</v>
      </c>
      <c r="C214" s="12">
        <v>2978</v>
      </c>
    </row>
    <row r="215" s="1" customFormat="1" ht="17.25" customHeight="1" spans="1:3">
      <c r="A215" s="8">
        <v>2320412</v>
      </c>
      <c r="B215" s="11" t="s">
        <v>279</v>
      </c>
      <c r="C215" s="12">
        <v>0</v>
      </c>
    </row>
    <row r="216" s="1" customFormat="1" ht="17.25" customHeight="1" spans="1:3">
      <c r="A216" s="8">
        <v>2320413</v>
      </c>
      <c r="B216" s="11" t="s">
        <v>280</v>
      </c>
      <c r="C216" s="12">
        <v>0</v>
      </c>
    </row>
    <row r="217" s="1" customFormat="1" ht="17.25" customHeight="1" spans="1:3">
      <c r="A217" s="8">
        <v>2320414</v>
      </c>
      <c r="B217" s="11" t="s">
        <v>281</v>
      </c>
      <c r="C217" s="12">
        <v>0</v>
      </c>
    </row>
    <row r="218" s="1" customFormat="1" ht="17.25" customHeight="1" spans="1:3">
      <c r="A218" s="8">
        <v>2320416</v>
      </c>
      <c r="B218" s="11" t="s">
        <v>282</v>
      </c>
      <c r="C218" s="12">
        <v>0</v>
      </c>
    </row>
    <row r="219" s="1" customFormat="1" ht="17.25" customHeight="1" spans="1:3">
      <c r="A219" s="8">
        <v>2320417</v>
      </c>
      <c r="B219" s="11" t="s">
        <v>283</v>
      </c>
      <c r="C219" s="12">
        <v>0</v>
      </c>
    </row>
    <row r="220" s="1" customFormat="1" ht="17.25" customHeight="1" spans="1:3">
      <c r="A220" s="8">
        <v>2320418</v>
      </c>
      <c r="B220" s="11" t="s">
        <v>284</v>
      </c>
      <c r="C220" s="12">
        <v>0</v>
      </c>
    </row>
    <row r="221" s="1" customFormat="1" ht="17.25" customHeight="1" spans="1:3">
      <c r="A221" s="8">
        <v>2320419</v>
      </c>
      <c r="B221" s="11" t="s">
        <v>285</v>
      </c>
      <c r="C221" s="12">
        <v>0</v>
      </c>
    </row>
    <row r="222" s="1" customFormat="1" ht="17.25" customHeight="1" spans="1:3">
      <c r="A222" s="8">
        <v>2320420</v>
      </c>
      <c r="B222" s="11" t="s">
        <v>286</v>
      </c>
      <c r="C222" s="12">
        <v>0</v>
      </c>
    </row>
    <row r="223" s="1" customFormat="1" ht="17.25" customHeight="1" spans="1:3">
      <c r="A223" s="8">
        <v>2320431</v>
      </c>
      <c r="B223" s="11" t="s">
        <v>287</v>
      </c>
      <c r="C223" s="12">
        <v>1623</v>
      </c>
    </row>
    <row r="224" s="1" customFormat="1" ht="17.25" customHeight="1" spans="1:3">
      <c r="A224" s="8">
        <v>2320432</v>
      </c>
      <c r="B224" s="11" t="s">
        <v>288</v>
      </c>
      <c r="C224" s="12">
        <v>0</v>
      </c>
    </row>
    <row r="225" s="1" customFormat="1" ht="17.25" customHeight="1" spans="1:3">
      <c r="A225" s="8">
        <v>2320433</v>
      </c>
      <c r="B225" s="11" t="s">
        <v>289</v>
      </c>
      <c r="C225" s="12">
        <v>55</v>
      </c>
    </row>
    <row r="226" s="1" customFormat="1" ht="17.25" customHeight="1" spans="1:3">
      <c r="A226" s="8">
        <v>2320498</v>
      </c>
      <c r="B226" s="11" t="s">
        <v>290</v>
      </c>
      <c r="C226" s="12">
        <v>137</v>
      </c>
    </row>
    <row r="227" s="1" customFormat="1" ht="17.25" customHeight="1" spans="1:3">
      <c r="A227" s="8">
        <v>2320499</v>
      </c>
      <c r="B227" s="11" t="s">
        <v>291</v>
      </c>
      <c r="C227" s="12">
        <v>0</v>
      </c>
    </row>
    <row r="228" s="1" customFormat="1" ht="17.25" customHeight="1" spans="1:3">
      <c r="A228" s="8">
        <v>233</v>
      </c>
      <c r="B228" s="10" t="s">
        <v>292</v>
      </c>
      <c r="C228" s="9">
        <f>C229</f>
        <v>34</v>
      </c>
    </row>
    <row r="229" s="1" customFormat="1" ht="17.25" customHeight="1" spans="1:3">
      <c r="A229" s="8">
        <v>23304</v>
      </c>
      <c r="B229" s="10" t="s">
        <v>293</v>
      </c>
      <c r="C229" s="9">
        <f>SUM(C230:C246)</f>
        <v>34</v>
      </c>
    </row>
    <row r="230" s="1" customFormat="1" ht="17.25" customHeight="1" spans="1:3">
      <c r="A230" s="8">
        <v>2330401</v>
      </c>
      <c r="B230" s="11" t="s">
        <v>294</v>
      </c>
      <c r="C230" s="12">
        <v>0</v>
      </c>
    </row>
    <row r="231" s="1" customFormat="1" ht="17.25" customHeight="1" spans="1:3">
      <c r="A231" s="8">
        <v>2330402</v>
      </c>
      <c r="B231" s="11" t="s">
        <v>295</v>
      </c>
      <c r="C231" s="12">
        <v>0</v>
      </c>
    </row>
    <row r="232" s="1" customFormat="1" ht="17.25" customHeight="1" spans="1:3">
      <c r="A232" s="8">
        <v>2330405</v>
      </c>
      <c r="B232" s="11" t="s">
        <v>296</v>
      </c>
      <c r="C232" s="12">
        <v>0</v>
      </c>
    </row>
    <row r="233" s="1" customFormat="1" ht="17.25" customHeight="1" spans="1:3">
      <c r="A233" s="8">
        <v>2330411</v>
      </c>
      <c r="B233" s="11" t="s">
        <v>297</v>
      </c>
      <c r="C233" s="12">
        <v>0</v>
      </c>
    </row>
    <row r="234" s="1" customFormat="1" ht="17.25" customHeight="1" spans="1:3">
      <c r="A234" s="8">
        <v>2330412</v>
      </c>
      <c r="B234" s="11" t="s">
        <v>298</v>
      </c>
      <c r="C234" s="12">
        <v>0</v>
      </c>
    </row>
    <row r="235" s="1" customFormat="1" ht="17.25" customHeight="1" spans="1:3">
      <c r="A235" s="8">
        <v>2330413</v>
      </c>
      <c r="B235" s="11" t="s">
        <v>299</v>
      </c>
      <c r="C235" s="12">
        <v>0</v>
      </c>
    </row>
    <row r="236" s="1" customFormat="1" ht="17.25" customHeight="1" spans="1:3">
      <c r="A236" s="8">
        <v>2330414</v>
      </c>
      <c r="B236" s="11" t="s">
        <v>300</v>
      </c>
      <c r="C236" s="12">
        <v>0</v>
      </c>
    </row>
    <row r="237" s="1" customFormat="1" ht="17.25" customHeight="1" spans="1:3">
      <c r="A237" s="8">
        <v>2330416</v>
      </c>
      <c r="B237" s="11" t="s">
        <v>301</v>
      </c>
      <c r="C237" s="12">
        <v>0</v>
      </c>
    </row>
    <row r="238" s="1" customFormat="1" ht="17.25" customHeight="1" spans="1:3">
      <c r="A238" s="8">
        <v>2330417</v>
      </c>
      <c r="B238" s="11" t="s">
        <v>302</v>
      </c>
      <c r="C238" s="12">
        <v>0</v>
      </c>
    </row>
    <row r="239" s="1" customFormat="1" ht="17.25" customHeight="1" spans="1:3">
      <c r="A239" s="8">
        <v>2330418</v>
      </c>
      <c r="B239" s="11" t="s">
        <v>303</v>
      </c>
      <c r="C239" s="12">
        <v>0</v>
      </c>
    </row>
    <row r="240" s="1" customFormat="1" ht="17.25" customHeight="1" spans="1:3">
      <c r="A240" s="8">
        <v>2330419</v>
      </c>
      <c r="B240" s="11" t="s">
        <v>304</v>
      </c>
      <c r="C240" s="12">
        <v>0</v>
      </c>
    </row>
    <row r="241" s="1" customFormat="1" ht="17.25" customHeight="1" spans="1:3">
      <c r="A241" s="8">
        <v>2330420</v>
      </c>
      <c r="B241" s="11" t="s">
        <v>305</v>
      </c>
      <c r="C241" s="12">
        <v>0</v>
      </c>
    </row>
    <row r="242" s="1" customFormat="1" ht="17.25" customHeight="1" spans="1:3">
      <c r="A242" s="8">
        <v>2330431</v>
      </c>
      <c r="B242" s="11" t="s">
        <v>306</v>
      </c>
      <c r="C242" s="12">
        <v>22</v>
      </c>
    </row>
    <row r="243" s="1" customFormat="1" ht="17.25" customHeight="1" spans="1:3">
      <c r="A243" s="8">
        <v>2330432</v>
      </c>
      <c r="B243" s="11" t="s">
        <v>307</v>
      </c>
      <c r="C243" s="12">
        <v>0</v>
      </c>
    </row>
    <row r="244" s="1" customFormat="1" ht="17.25" customHeight="1" spans="1:3">
      <c r="A244" s="8">
        <v>2330433</v>
      </c>
      <c r="B244" s="11" t="s">
        <v>308</v>
      </c>
      <c r="C244" s="12">
        <v>3</v>
      </c>
    </row>
    <row r="245" s="1" customFormat="1" ht="17.25" customHeight="1" spans="1:3">
      <c r="A245" s="8">
        <v>2330498</v>
      </c>
      <c r="B245" s="11" t="s">
        <v>309</v>
      </c>
      <c r="C245" s="12">
        <v>9</v>
      </c>
    </row>
    <row r="246" s="1" customFormat="1" ht="17.25" customHeight="1" spans="1:3">
      <c r="A246" s="8">
        <v>2330499</v>
      </c>
      <c r="B246" s="11" t="s">
        <v>310</v>
      </c>
      <c r="C246" s="12">
        <v>0</v>
      </c>
    </row>
    <row r="247" s="1" customFormat="1" ht="15.55" customHeight="1"/>
  </sheetData>
  <mergeCells count="1">
    <mergeCell ref="A1:C1"/>
  </mergeCells>
  <printOptions gridLines="1"/>
  <pageMargins left="0.75" right="0.75" top="1" bottom="1" header="0.5" footer="0.5"/>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4"/>
  <sheetViews>
    <sheetView showGridLines="0" showZeros="0" workbookViewId="0">
      <selection activeCell="A1" sqref="A1:Z1"/>
    </sheetView>
  </sheetViews>
  <sheetFormatPr defaultColWidth="9.15" defaultRowHeight="14.25"/>
  <cols>
    <col min="1" max="1" width="10.1083333333333" style="1" customWidth="1"/>
    <col min="2" max="2" width="45.5" style="1" customWidth="1"/>
    <col min="3" max="5" width="12.125" style="1" customWidth="1"/>
    <col min="6" max="6" width="13" style="1" customWidth="1"/>
    <col min="7" max="12" width="12.1833333333333" style="1" customWidth="1"/>
    <col min="13" max="13" width="10.0083333333333" style="1" customWidth="1"/>
    <col min="14" max="14" width="56.25" style="1" customWidth="1"/>
    <col min="15" max="22" width="12.1833333333333" style="1" customWidth="1"/>
    <col min="23" max="23" width="10.0083333333333" style="1" customWidth="1"/>
    <col min="24" max="24" width="36.1416666666667" style="1" customWidth="1"/>
    <col min="25" max="26" width="12.1833333333333" style="1" customWidth="1"/>
    <col min="27" max="16384" width="9.15" style="3" customWidth="1"/>
  </cols>
  <sheetData>
    <row r="1" s="1" customFormat="1" ht="34" customHeight="1" spans="1:26">
      <c r="A1" s="4" t="s">
        <v>311</v>
      </c>
      <c r="B1" s="4"/>
      <c r="C1" s="4"/>
      <c r="D1" s="4"/>
      <c r="E1" s="4"/>
      <c r="F1" s="4"/>
      <c r="G1" s="4"/>
      <c r="H1" s="4"/>
      <c r="I1" s="4"/>
      <c r="J1" s="4"/>
      <c r="K1" s="4"/>
      <c r="L1" s="4"/>
      <c r="M1" s="4"/>
      <c r="N1" s="4"/>
      <c r="O1" s="4"/>
      <c r="P1" s="4"/>
      <c r="Q1" s="4"/>
      <c r="R1" s="4"/>
      <c r="S1" s="4"/>
      <c r="T1" s="4"/>
      <c r="U1" s="4"/>
      <c r="V1" s="4"/>
      <c r="W1" s="4"/>
      <c r="X1" s="4"/>
      <c r="Y1" s="4"/>
      <c r="Z1" s="4"/>
    </row>
    <row r="2" s="1" customFormat="1" ht="16.95" customHeight="1" spans="1:26">
      <c r="A2" s="5" t="s">
        <v>312</v>
      </c>
      <c r="B2" s="5"/>
      <c r="C2" s="5"/>
      <c r="D2" s="5"/>
      <c r="E2" s="5"/>
      <c r="F2" s="5"/>
      <c r="G2" s="5"/>
      <c r="H2" s="5"/>
      <c r="I2" s="5"/>
      <c r="J2" s="5"/>
      <c r="K2" s="5"/>
      <c r="L2" s="5"/>
      <c r="M2" s="5"/>
      <c r="N2" s="5"/>
      <c r="O2" s="5"/>
      <c r="P2" s="5"/>
      <c r="Q2" s="5"/>
      <c r="R2" s="5"/>
      <c r="S2" s="5"/>
      <c r="T2" s="5"/>
      <c r="U2" s="5"/>
      <c r="V2" s="5"/>
      <c r="W2" s="5"/>
      <c r="X2" s="5"/>
      <c r="Y2" s="5"/>
      <c r="Z2" s="5"/>
    </row>
    <row r="3" s="1" customFormat="1" ht="16.95" customHeight="1" spans="1:26">
      <c r="A3" s="17" t="s">
        <v>313</v>
      </c>
      <c r="B3" s="17"/>
      <c r="C3" s="17"/>
      <c r="D3" s="17"/>
      <c r="E3" s="17"/>
      <c r="F3" s="17"/>
      <c r="G3" s="17"/>
      <c r="H3" s="17"/>
      <c r="I3" s="17"/>
      <c r="J3" s="17"/>
      <c r="K3" s="17"/>
      <c r="L3" s="17"/>
      <c r="M3" s="17"/>
      <c r="N3" s="17"/>
      <c r="O3" s="17"/>
      <c r="P3" s="17"/>
      <c r="Q3" s="17"/>
      <c r="R3" s="17"/>
      <c r="S3" s="17"/>
      <c r="T3" s="17"/>
      <c r="U3" s="17"/>
      <c r="V3" s="17"/>
      <c r="W3" s="17"/>
      <c r="X3" s="17"/>
      <c r="Y3" s="17"/>
      <c r="Z3" s="17"/>
    </row>
    <row r="4" s="16" customFormat="1" ht="16.95" customHeight="1" spans="1:26">
      <c r="A4" s="18" t="s">
        <v>3</v>
      </c>
      <c r="B4" s="18" t="s">
        <v>314</v>
      </c>
      <c r="C4" s="18" t="s">
        <v>5</v>
      </c>
      <c r="D4" s="18" t="s">
        <v>315</v>
      </c>
      <c r="E4" s="18" t="s">
        <v>316</v>
      </c>
      <c r="F4" s="18" t="s">
        <v>317</v>
      </c>
      <c r="G4" s="18" t="s">
        <v>318</v>
      </c>
      <c r="H4" s="18" t="s">
        <v>319</v>
      </c>
      <c r="I4" s="18" t="s">
        <v>320</v>
      </c>
      <c r="J4" s="18" t="s">
        <v>321</v>
      </c>
      <c r="K4" s="18" t="s">
        <v>322</v>
      </c>
      <c r="L4" s="18" t="s">
        <v>323</v>
      </c>
      <c r="M4" s="18" t="s">
        <v>3</v>
      </c>
      <c r="N4" s="18" t="s">
        <v>324</v>
      </c>
      <c r="O4" s="18" t="s">
        <v>5</v>
      </c>
      <c r="P4" s="18" t="s">
        <v>325</v>
      </c>
      <c r="Q4" s="18" t="s">
        <v>326</v>
      </c>
      <c r="R4" s="18" t="s">
        <v>327</v>
      </c>
      <c r="S4" s="18" t="s">
        <v>328</v>
      </c>
      <c r="T4" s="18" t="s">
        <v>329</v>
      </c>
      <c r="U4" s="18" t="s">
        <v>330</v>
      </c>
      <c r="V4" s="18" t="s">
        <v>331</v>
      </c>
      <c r="W4" s="18" t="s">
        <v>3</v>
      </c>
      <c r="X4" s="18" t="s">
        <v>332</v>
      </c>
      <c r="Y4" s="18" t="s">
        <v>333</v>
      </c>
      <c r="Z4" s="18" t="s">
        <v>334</v>
      </c>
    </row>
    <row r="5" s="16" customFormat="1" ht="16.95" customHeight="1" spans="1:26">
      <c r="A5" s="19"/>
      <c r="B5" s="19"/>
      <c r="C5" s="19"/>
      <c r="D5" s="19"/>
      <c r="E5" s="19"/>
      <c r="F5" s="19"/>
      <c r="G5" s="19"/>
      <c r="H5" s="19"/>
      <c r="I5" s="19"/>
      <c r="J5" s="19"/>
      <c r="K5" s="19"/>
      <c r="L5" s="19"/>
      <c r="M5" s="19"/>
      <c r="N5" s="19"/>
      <c r="O5" s="19"/>
      <c r="P5" s="19"/>
      <c r="Q5" s="19"/>
      <c r="R5" s="19"/>
      <c r="S5" s="19"/>
      <c r="T5" s="19"/>
      <c r="U5" s="19"/>
      <c r="V5" s="19"/>
      <c r="W5" s="19"/>
      <c r="X5" s="19"/>
      <c r="Y5" s="19"/>
      <c r="Z5" s="19"/>
    </row>
    <row r="6" s="1" customFormat="1" ht="16.95" customHeight="1" spans="1:26">
      <c r="A6" s="8"/>
      <c r="B6" s="6" t="s">
        <v>6</v>
      </c>
      <c r="C6" s="9">
        <f t="shared" ref="C6:L6" si="0">SUM(C7:C33)</f>
        <v>155082</v>
      </c>
      <c r="D6" s="9">
        <f t="shared" si="0"/>
        <v>2613</v>
      </c>
      <c r="E6" s="9">
        <f t="shared" si="0"/>
        <v>0</v>
      </c>
      <c r="F6" s="9">
        <f t="shared" si="0"/>
        <v>0</v>
      </c>
      <c r="G6" s="9">
        <f t="shared" si="0"/>
        <v>6136</v>
      </c>
      <c r="H6" s="9">
        <f t="shared" si="0"/>
        <v>0</v>
      </c>
      <c r="I6" s="9">
        <f t="shared" si="0"/>
        <v>0</v>
      </c>
      <c r="J6" s="9">
        <f t="shared" si="0"/>
        <v>31274</v>
      </c>
      <c r="K6" s="9">
        <f t="shared" si="0"/>
        <v>0</v>
      </c>
      <c r="L6" s="9">
        <f t="shared" si="0"/>
        <v>0</v>
      </c>
      <c r="M6" s="8"/>
      <c r="N6" s="6" t="s">
        <v>81</v>
      </c>
      <c r="O6" s="9">
        <f t="shared" ref="O6:V6" si="1">SUM(O7:O33)</f>
        <v>176899</v>
      </c>
      <c r="P6" s="9">
        <f t="shared" si="1"/>
        <v>0</v>
      </c>
      <c r="Q6" s="9">
        <f t="shared" si="1"/>
        <v>0</v>
      </c>
      <c r="R6" s="9">
        <f t="shared" si="1"/>
        <v>10000</v>
      </c>
      <c r="S6" s="9">
        <f t="shared" si="1"/>
        <v>0</v>
      </c>
      <c r="T6" s="9">
        <f t="shared" si="1"/>
        <v>0</v>
      </c>
      <c r="U6" s="9">
        <f t="shared" si="1"/>
        <v>0</v>
      </c>
      <c r="V6" s="9">
        <f t="shared" si="1"/>
        <v>0</v>
      </c>
      <c r="W6" s="8"/>
      <c r="X6" s="6" t="s">
        <v>335</v>
      </c>
      <c r="Y6" s="9">
        <f>SUM(Y7:Y33)</f>
        <v>0</v>
      </c>
      <c r="Z6" s="9">
        <f t="shared" ref="Z6:Z33" si="2">SUM(C6:L6)-SUM(O6:V6)-Y6</f>
        <v>8206</v>
      </c>
    </row>
    <row r="7" s="1" customFormat="1" ht="16.95" customHeight="1" spans="1:26">
      <c r="A7" s="8">
        <v>1030166</v>
      </c>
      <c r="B7" s="8" t="s">
        <v>336</v>
      </c>
      <c r="C7" s="9">
        <f>'[1]L08'!C41</f>
        <v>0</v>
      </c>
      <c r="D7" s="12">
        <v>0</v>
      </c>
      <c r="E7" s="12">
        <v>0</v>
      </c>
      <c r="F7" s="14">
        <v>0</v>
      </c>
      <c r="G7" s="14">
        <v>0</v>
      </c>
      <c r="H7" s="12">
        <v>0</v>
      </c>
      <c r="I7" s="12">
        <v>0</v>
      </c>
      <c r="J7" s="12">
        <v>0</v>
      </c>
      <c r="K7" s="12">
        <v>0</v>
      </c>
      <c r="L7" s="12">
        <v>0</v>
      </c>
      <c r="M7" s="8">
        <v>20610</v>
      </c>
      <c r="N7" s="8" t="s">
        <v>337</v>
      </c>
      <c r="O7" s="9">
        <f>'[1]L09'!C7</f>
        <v>0</v>
      </c>
      <c r="P7" s="12">
        <v>0</v>
      </c>
      <c r="Q7" s="12">
        <v>0</v>
      </c>
      <c r="R7" s="12">
        <v>0</v>
      </c>
      <c r="S7" s="12">
        <v>0</v>
      </c>
      <c r="T7" s="12">
        <v>0</v>
      </c>
      <c r="U7" s="12">
        <v>0</v>
      </c>
      <c r="V7" s="12">
        <v>0</v>
      </c>
      <c r="W7" s="8">
        <v>1030166</v>
      </c>
      <c r="X7" s="8" t="s">
        <v>338</v>
      </c>
      <c r="Y7" s="12">
        <v>0</v>
      </c>
      <c r="Z7" s="9">
        <f t="shared" si="2"/>
        <v>0</v>
      </c>
    </row>
    <row r="8" s="1" customFormat="1" ht="16.95" customHeight="1" spans="1:26">
      <c r="A8" s="8"/>
      <c r="B8" s="8" t="s">
        <v>339</v>
      </c>
      <c r="C8" s="9">
        <f>'[1]L08'!C15+'[1]L08'!C60</f>
        <v>0</v>
      </c>
      <c r="D8" s="12">
        <v>31</v>
      </c>
      <c r="E8" s="12">
        <v>0</v>
      </c>
      <c r="F8" s="14">
        <v>0</v>
      </c>
      <c r="G8" s="14">
        <v>1</v>
      </c>
      <c r="H8" s="12">
        <v>0</v>
      </c>
      <c r="I8" s="12">
        <v>0</v>
      </c>
      <c r="J8" s="12">
        <v>0</v>
      </c>
      <c r="K8" s="12">
        <v>0</v>
      </c>
      <c r="L8" s="12">
        <v>0</v>
      </c>
      <c r="M8" s="8"/>
      <c r="N8" s="8" t="s">
        <v>340</v>
      </c>
      <c r="O8" s="9">
        <f>'[1]L09'!C15+'[1]L09'!C26+'[1]L09'!C213+'[1]L09'!C232</f>
        <v>1</v>
      </c>
      <c r="P8" s="12">
        <v>0</v>
      </c>
      <c r="Q8" s="12">
        <v>0</v>
      </c>
      <c r="R8" s="12">
        <v>0</v>
      </c>
      <c r="S8" s="12">
        <v>0</v>
      </c>
      <c r="T8" s="12">
        <v>0</v>
      </c>
      <c r="U8" s="12">
        <v>0</v>
      </c>
      <c r="V8" s="12">
        <v>0</v>
      </c>
      <c r="W8" s="8"/>
      <c r="X8" s="8" t="s">
        <v>341</v>
      </c>
      <c r="Y8" s="12">
        <v>0</v>
      </c>
      <c r="Z8" s="9">
        <f t="shared" si="2"/>
        <v>31</v>
      </c>
    </row>
    <row r="9" s="1" customFormat="1" ht="15.55" customHeight="1" spans="1:26">
      <c r="A9" s="8">
        <v>1030121</v>
      </c>
      <c r="B9" s="8" t="s">
        <v>342</v>
      </c>
      <c r="C9" s="9">
        <f>'[1]L08'!C14</f>
        <v>0</v>
      </c>
      <c r="D9" s="12">
        <v>0</v>
      </c>
      <c r="E9" s="12">
        <v>0</v>
      </c>
      <c r="F9" s="14">
        <v>0</v>
      </c>
      <c r="G9" s="14">
        <v>57</v>
      </c>
      <c r="H9" s="12">
        <v>0</v>
      </c>
      <c r="I9" s="12">
        <v>0</v>
      </c>
      <c r="J9" s="12">
        <v>0</v>
      </c>
      <c r="K9" s="12">
        <v>0</v>
      </c>
      <c r="L9" s="12">
        <v>0</v>
      </c>
      <c r="M9" s="8">
        <v>20709</v>
      </c>
      <c r="N9" s="8" t="s">
        <v>343</v>
      </c>
      <c r="O9" s="9">
        <f>'[1]L09'!C20</f>
        <v>50</v>
      </c>
      <c r="P9" s="12">
        <v>0</v>
      </c>
      <c r="Q9" s="12">
        <v>0</v>
      </c>
      <c r="R9" s="12">
        <v>0</v>
      </c>
      <c r="S9" s="12">
        <v>0</v>
      </c>
      <c r="T9" s="12">
        <v>0</v>
      </c>
      <c r="U9" s="12">
        <v>0</v>
      </c>
      <c r="V9" s="12">
        <v>0</v>
      </c>
      <c r="W9" s="8">
        <v>1030121</v>
      </c>
      <c r="X9" s="8" t="s">
        <v>344</v>
      </c>
      <c r="Y9" s="12">
        <v>0</v>
      </c>
      <c r="Z9" s="9">
        <f t="shared" si="2"/>
        <v>7</v>
      </c>
    </row>
    <row r="10" s="1" customFormat="1" ht="16.95" customHeight="1" spans="1:26">
      <c r="A10" s="8">
        <v>1030149</v>
      </c>
      <c r="B10" s="8" t="s">
        <v>345</v>
      </c>
      <c r="C10" s="9">
        <f>'[1]L08'!C24</f>
        <v>0</v>
      </c>
      <c r="D10" s="12">
        <v>950</v>
      </c>
      <c r="E10" s="12">
        <v>0</v>
      </c>
      <c r="F10" s="14">
        <v>0</v>
      </c>
      <c r="G10" s="14">
        <v>0</v>
      </c>
      <c r="H10" s="12">
        <v>0</v>
      </c>
      <c r="I10" s="12">
        <v>0</v>
      </c>
      <c r="J10" s="12">
        <v>0</v>
      </c>
      <c r="K10" s="12">
        <v>0</v>
      </c>
      <c r="L10" s="12">
        <v>0</v>
      </c>
      <c r="M10" s="8">
        <v>20822</v>
      </c>
      <c r="N10" s="8" t="s">
        <v>346</v>
      </c>
      <c r="O10" s="9">
        <f>'[1]L09'!C30</f>
        <v>572</v>
      </c>
      <c r="P10" s="12">
        <v>0</v>
      </c>
      <c r="Q10" s="12">
        <v>0</v>
      </c>
      <c r="R10" s="12">
        <v>0</v>
      </c>
      <c r="S10" s="12">
        <v>0</v>
      </c>
      <c r="T10" s="12">
        <v>0</v>
      </c>
      <c r="U10" s="12">
        <v>0</v>
      </c>
      <c r="V10" s="12">
        <v>0</v>
      </c>
      <c r="W10" s="8">
        <v>1030149</v>
      </c>
      <c r="X10" s="8" t="s">
        <v>347</v>
      </c>
      <c r="Y10" s="12">
        <v>0</v>
      </c>
      <c r="Z10" s="9">
        <f t="shared" si="2"/>
        <v>378</v>
      </c>
    </row>
    <row r="11" s="1" customFormat="1" ht="16.95" customHeight="1" spans="1:26">
      <c r="A11" s="8"/>
      <c r="B11" s="8" t="s">
        <v>348</v>
      </c>
      <c r="C11" s="9">
        <f>'[1]L08'!C35+'[1]L08'!C69</f>
        <v>0</v>
      </c>
      <c r="D11" s="12">
        <v>0</v>
      </c>
      <c r="E11" s="12">
        <v>0</v>
      </c>
      <c r="F11" s="14">
        <v>0</v>
      </c>
      <c r="G11" s="14">
        <v>0</v>
      </c>
      <c r="H11" s="12">
        <v>0</v>
      </c>
      <c r="I11" s="12">
        <v>0</v>
      </c>
      <c r="J11" s="12">
        <v>0</v>
      </c>
      <c r="K11" s="12">
        <v>0</v>
      </c>
      <c r="L11" s="12">
        <v>0</v>
      </c>
      <c r="M11" s="8"/>
      <c r="N11" s="8" t="s">
        <v>349</v>
      </c>
      <c r="O11" s="9">
        <f>'[1]L09'!C34+'[1]L09'!C38+'[1]L09'!C219+'[1]L09'!C238</f>
        <v>0</v>
      </c>
      <c r="P11" s="12">
        <v>0</v>
      </c>
      <c r="Q11" s="12">
        <v>0</v>
      </c>
      <c r="R11" s="12">
        <v>0</v>
      </c>
      <c r="S11" s="12">
        <v>0</v>
      </c>
      <c r="T11" s="12">
        <v>0</v>
      </c>
      <c r="U11" s="12">
        <v>0</v>
      </c>
      <c r="V11" s="12">
        <v>0</v>
      </c>
      <c r="W11" s="8"/>
      <c r="X11" s="8" t="s">
        <v>350</v>
      </c>
      <c r="Y11" s="12">
        <v>0</v>
      </c>
      <c r="Z11" s="9">
        <f t="shared" si="2"/>
        <v>0</v>
      </c>
    </row>
    <row r="12" s="1" customFormat="1" ht="16.95" customHeight="1" spans="1:26">
      <c r="A12" s="8">
        <v>1030168</v>
      </c>
      <c r="B12" s="8" t="s">
        <v>351</v>
      </c>
      <c r="C12" s="9">
        <f>'[1]L08'!C42</f>
        <v>0</v>
      </c>
      <c r="D12" s="12">
        <v>0</v>
      </c>
      <c r="E12" s="12">
        <v>0</v>
      </c>
      <c r="F12" s="14">
        <v>0</v>
      </c>
      <c r="G12" s="14">
        <v>0</v>
      </c>
      <c r="H12" s="12">
        <v>0</v>
      </c>
      <c r="I12" s="12">
        <v>0</v>
      </c>
      <c r="J12" s="12">
        <v>0</v>
      </c>
      <c r="K12" s="12">
        <v>0</v>
      </c>
      <c r="L12" s="12">
        <v>0</v>
      </c>
      <c r="M12" s="8">
        <v>21160</v>
      </c>
      <c r="N12" s="8" t="s">
        <v>352</v>
      </c>
      <c r="O12" s="9">
        <f>'[1]L09'!C42</f>
        <v>0</v>
      </c>
      <c r="P12" s="12">
        <v>0</v>
      </c>
      <c r="Q12" s="12">
        <v>0</v>
      </c>
      <c r="R12" s="12">
        <v>0</v>
      </c>
      <c r="S12" s="12">
        <v>0</v>
      </c>
      <c r="T12" s="12">
        <v>0</v>
      </c>
      <c r="U12" s="12">
        <v>0</v>
      </c>
      <c r="V12" s="12">
        <v>0</v>
      </c>
      <c r="W12" s="8">
        <v>1030168</v>
      </c>
      <c r="X12" s="8" t="s">
        <v>353</v>
      </c>
      <c r="Y12" s="12">
        <v>0</v>
      </c>
      <c r="Z12" s="9">
        <f t="shared" si="2"/>
        <v>0</v>
      </c>
    </row>
    <row r="13" s="1" customFormat="1" ht="16.95" customHeight="1" spans="1:26">
      <c r="A13" s="8">
        <v>1030175</v>
      </c>
      <c r="B13" s="8" t="s">
        <v>354</v>
      </c>
      <c r="C13" s="9">
        <f>'[1]L08'!C44</f>
        <v>0</v>
      </c>
      <c r="D13" s="12">
        <v>0</v>
      </c>
      <c r="E13" s="12">
        <v>0</v>
      </c>
      <c r="F13" s="14">
        <v>0</v>
      </c>
      <c r="G13" s="14">
        <v>0</v>
      </c>
      <c r="H13" s="12">
        <v>0</v>
      </c>
      <c r="I13" s="12">
        <v>0</v>
      </c>
      <c r="J13" s="12">
        <v>0</v>
      </c>
      <c r="K13" s="12">
        <v>0</v>
      </c>
      <c r="L13" s="12">
        <v>0</v>
      </c>
      <c r="M13" s="8">
        <v>21161</v>
      </c>
      <c r="N13" s="8" t="s">
        <v>355</v>
      </c>
      <c r="O13" s="9">
        <f>'[1]L09'!C47</f>
        <v>0</v>
      </c>
      <c r="P13" s="12">
        <v>0</v>
      </c>
      <c r="Q13" s="12">
        <v>0</v>
      </c>
      <c r="R13" s="12">
        <v>0</v>
      </c>
      <c r="S13" s="12">
        <v>0</v>
      </c>
      <c r="T13" s="12">
        <v>0</v>
      </c>
      <c r="U13" s="12">
        <v>0</v>
      </c>
      <c r="V13" s="12">
        <v>0</v>
      </c>
      <c r="W13" s="8">
        <v>1030175</v>
      </c>
      <c r="X13" s="8" t="s">
        <v>356</v>
      </c>
      <c r="Y13" s="12">
        <v>0</v>
      </c>
      <c r="Z13" s="9">
        <f t="shared" si="2"/>
        <v>0</v>
      </c>
    </row>
    <row r="14" s="1" customFormat="1" ht="17" customHeight="1" spans="1:26">
      <c r="A14" s="8"/>
      <c r="B14" s="8" t="s">
        <v>357</v>
      </c>
      <c r="C14" s="12">
        <v>146436</v>
      </c>
      <c r="D14" s="12">
        <v>0</v>
      </c>
      <c r="E14" s="12">
        <v>0</v>
      </c>
      <c r="F14" s="12">
        <v>0</v>
      </c>
      <c r="G14" s="12">
        <v>4381</v>
      </c>
      <c r="H14" s="12">
        <v>0</v>
      </c>
      <c r="I14" s="12">
        <v>0</v>
      </c>
      <c r="J14" s="12">
        <v>23200</v>
      </c>
      <c r="K14" s="12">
        <v>0</v>
      </c>
      <c r="L14" s="12">
        <v>0</v>
      </c>
      <c r="M14" s="8"/>
      <c r="N14" s="8" t="s">
        <v>358</v>
      </c>
      <c r="O14" s="12">
        <v>157822</v>
      </c>
      <c r="P14" s="12">
        <v>0</v>
      </c>
      <c r="Q14" s="12">
        <v>0</v>
      </c>
      <c r="R14" s="12">
        <v>10000</v>
      </c>
      <c r="S14" s="12">
        <v>0</v>
      </c>
      <c r="T14" s="12">
        <v>0</v>
      </c>
      <c r="U14" s="12">
        <v>0</v>
      </c>
      <c r="V14" s="12">
        <v>0</v>
      </c>
      <c r="W14" s="8"/>
      <c r="X14" s="8" t="s">
        <v>359</v>
      </c>
      <c r="Y14" s="12">
        <v>0</v>
      </c>
      <c r="Z14" s="9">
        <f t="shared" si="2"/>
        <v>6195</v>
      </c>
    </row>
    <row r="15" s="1" customFormat="1" ht="16.95" customHeight="1" spans="1:26">
      <c r="A15" s="8"/>
      <c r="B15" s="8" t="s">
        <v>360</v>
      </c>
      <c r="C15" s="9">
        <f>'[1]L08'!C16+'[1]L08'!C18+'[1]L08'!C61+'[1]L08'!C65-C14</f>
        <v>3400</v>
      </c>
      <c r="D15" s="12">
        <v>0</v>
      </c>
      <c r="E15" s="12">
        <v>0</v>
      </c>
      <c r="F15" s="14">
        <v>0</v>
      </c>
      <c r="G15" s="14">
        <v>0</v>
      </c>
      <c r="H15" s="12">
        <v>0</v>
      </c>
      <c r="I15" s="12">
        <v>0</v>
      </c>
      <c r="J15" s="12">
        <v>0</v>
      </c>
      <c r="K15" s="12">
        <v>0</v>
      </c>
      <c r="L15" s="12">
        <v>0</v>
      </c>
      <c r="M15" s="8"/>
      <c r="N15" s="8" t="s">
        <v>361</v>
      </c>
      <c r="O15" s="9">
        <f>'[1]L09'!C53+'[1]L09'!C66+'[1]L09'!C81+'[1]L09'!C85+'[1]L09'!C214+'[1]L09'!C215+'[1]L09'!C223+'[1]L09'!C225+'[1]L09'!C233+'[1]L09'!C234+'[1]L09'!C242+'[1]L09'!C244-O14</f>
        <v>3400</v>
      </c>
      <c r="P15" s="12">
        <v>0</v>
      </c>
      <c r="Q15" s="12">
        <v>0</v>
      </c>
      <c r="R15" s="12">
        <v>0</v>
      </c>
      <c r="S15" s="12">
        <v>0</v>
      </c>
      <c r="T15" s="12">
        <v>0</v>
      </c>
      <c r="U15" s="12">
        <v>0</v>
      </c>
      <c r="V15" s="12">
        <v>0</v>
      </c>
      <c r="W15" s="8"/>
      <c r="X15" s="8" t="s">
        <v>362</v>
      </c>
      <c r="Y15" s="12">
        <v>0</v>
      </c>
      <c r="Z15" s="9">
        <f t="shared" si="2"/>
        <v>0</v>
      </c>
    </row>
    <row r="16" s="1" customFormat="1" ht="16.95" customHeight="1" spans="1:26">
      <c r="A16" s="8"/>
      <c r="B16" s="8" t="s">
        <v>363</v>
      </c>
      <c r="C16" s="9">
        <f>'[1]L08'!C17+'[1]L08'!C66</f>
        <v>5100</v>
      </c>
      <c r="D16" s="12">
        <v>0</v>
      </c>
      <c r="E16" s="12">
        <v>0</v>
      </c>
      <c r="F16" s="14">
        <v>0</v>
      </c>
      <c r="G16" s="14">
        <v>0</v>
      </c>
      <c r="H16" s="12">
        <v>0</v>
      </c>
      <c r="I16" s="12">
        <v>0</v>
      </c>
      <c r="J16" s="12">
        <v>0</v>
      </c>
      <c r="K16" s="12">
        <v>0</v>
      </c>
      <c r="L16" s="12">
        <v>0</v>
      </c>
      <c r="M16" s="8"/>
      <c r="N16" s="8" t="s">
        <v>364</v>
      </c>
      <c r="O16" s="9">
        <f>'[1]L09'!C70+'[1]L09'!C216+'[1]L09'!C235</f>
        <v>5100</v>
      </c>
      <c r="P16" s="12">
        <v>0</v>
      </c>
      <c r="Q16" s="12">
        <v>0</v>
      </c>
      <c r="R16" s="12">
        <v>0</v>
      </c>
      <c r="S16" s="12">
        <v>0</v>
      </c>
      <c r="T16" s="12">
        <v>0</v>
      </c>
      <c r="U16" s="12">
        <v>0</v>
      </c>
      <c r="V16" s="12">
        <v>0</v>
      </c>
      <c r="W16" s="8"/>
      <c r="X16" s="8" t="s">
        <v>365</v>
      </c>
      <c r="Y16" s="12">
        <v>0</v>
      </c>
      <c r="Z16" s="9">
        <f t="shared" si="2"/>
        <v>0</v>
      </c>
    </row>
    <row r="17" s="1" customFormat="1" ht="16.95" customHeight="1" spans="1:26">
      <c r="A17" s="8"/>
      <c r="B17" s="8" t="s">
        <v>366</v>
      </c>
      <c r="C17" s="9">
        <f>'[1]L08'!C34+'[1]L08'!C68</f>
        <v>0</v>
      </c>
      <c r="D17" s="12">
        <v>0</v>
      </c>
      <c r="E17" s="12">
        <v>0</v>
      </c>
      <c r="F17" s="14">
        <v>0</v>
      </c>
      <c r="G17" s="14">
        <v>0</v>
      </c>
      <c r="H17" s="12">
        <v>0</v>
      </c>
      <c r="I17" s="12">
        <v>0</v>
      </c>
      <c r="J17" s="12">
        <v>0</v>
      </c>
      <c r="K17" s="12">
        <v>0</v>
      </c>
      <c r="L17" s="12">
        <v>0</v>
      </c>
      <c r="M17" s="8"/>
      <c r="N17" s="8" t="s">
        <v>367</v>
      </c>
      <c r="O17" s="9">
        <f>'[1]L09'!C71+'[1]L09'!C89+'[1]L09'!C218+'[1]L09'!C237</f>
        <v>0</v>
      </c>
      <c r="P17" s="12">
        <v>0</v>
      </c>
      <c r="Q17" s="12">
        <v>0</v>
      </c>
      <c r="R17" s="12">
        <v>0</v>
      </c>
      <c r="S17" s="12">
        <v>0</v>
      </c>
      <c r="T17" s="12">
        <v>0</v>
      </c>
      <c r="U17" s="12">
        <v>0</v>
      </c>
      <c r="V17" s="12">
        <v>0</v>
      </c>
      <c r="W17" s="8"/>
      <c r="X17" s="8" t="s">
        <v>368</v>
      </c>
      <c r="Y17" s="12">
        <v>0</v>
      </c>
      <c r="Z17" s="9">
        <f t="shared" si="2"/>
        <v>0</v>
      </c>
    </row>
    <row r="18" s="1" customFormat="1" ht="16.95" customHeight="1" spans="1:26">
      <c r="A18" s="8"/>
      <c r="B18" s="8" t="s">
        <v>369</v>
      </c>
      <c r="C18" s="9">
        <f>'[1]L08'!C47+'[1]L08'!C74</f>
        <v>0</v>
      </c>
      <c r="D18" s="12">
        <v>0</v>
      </c>
      <c r="E18" s="12">
        <v>0</v>
      </c>
      <c r="F18" s="14">
        <v>0</v>
      </c>
      <c r="G18" s="14">
        <v>0</v>
      </c>
      <c r="H18" s="12">
        <v>0</v>
      </c>
      <c r="I18" s="12">
        <v>0</v>
      </c>
      <c r="J18" s="12">
        <v>0</v>
      </c>
      <c r="K18" s="12">
        <v>0</v>
      </c>
      <c r="L18" s="12">
        <v>0</v>
      </c>
      <c r="M18" s="8"/>
      <c r="N18" s="8" t="s">
        <v>370</v>
      </c>
      <c r="O18" s="9">
        <f>'[1]L09'!C77+'[1]L09'!C95+'[1]L09'!C222+'[1]L09'!C241</f>
        <v>0</v>
      </c>
      <c r="P18" s="12">
        <v>0</v>
      </c>
      <c r="Q18" s="12">
        <v>0</v>
      </c>
      <c r="R18" s="12">
        <v>0</v>
      </c>
      <c r="S18" s="12">
        <v>0</v>
      </c>
      <c r="T18" s="12">
        <v>0</v>
      </c>
      <c r="U18" s="12">
        <v>0</v>
      </c>
      <c r="V18" s="12">
        <v>0</v>
      </c>
      <c r="W18" s="8"/>
      <c r="X18" s="8" t="s">
        <v>371</v>
      </c>
      <c r="Y18" s="12">
        <v>0</v>
      </c>
      <c r="Z18" s="9">
        <f t="shared" si="2"/>
        <v>0</v>
      </c>
    </row>
    <row r="19" s="1" customFormat="1" ht="16.95" customHeight="1" spans="1:26">
      <c r="A19" s="8"/>
      <c r="B19" s="8" t="s">
        <v>372</v>
      </c>
      <c r="C19" s="9">
        <f>'[1]L08'!C25+'[1]L08'!C67</f>
        <v>0</v>
      </c>
      <c r="D19" s="12">
        <v>200</v>
      </c>
      <c r="E19" s="12">
        <v>0</v>
      </c>
      <c r="F19" s="14">
        <v>0</v>
      </c>
      <c r="G19" s="14">
        <v>200</v>
      </c>
      <c r="H19" s="12">
        <v>0</v>
      </c>
      <c r="I19" s="12">
        <v>0</v>
      </c>
      <c r="J19" s="12">
        <v>0</v>
      </c>
      <c r="K19" s="12">
        <v>0</v>
      </c>
      <c r="L19" s="12">
        <v>0</v>
      </c>
      <c r="M19" s="8"/>
      <c r="N19" s="8" t="s">
        <v>373</v>
      </c>
      <c r="O19" s="9">
        <f>'[1]L09'!C99+'[1]L09'!C114+'[1]L09'!C217+'[1]L09'!C236</f>
        <v>200</v>
      </c>
      <c r="P19" s="12">
        <v>0</v>
      </c>
      <c r="Q19" s="12">
        <v>0</v>
      </c>
      <c r="R19" s="12">
        <v>0</v>
      </c>
      <c r="S19" s="12">
        <v>0</v>
      </c>
      <c r="T19" s="12">
        <v>0</v>
      </c>
      <c r="U19" s="12">
        <v>0</v>
      </c>
      <c r="V19" s="12">
        <v>0</v>
      </c>
      <c r="W19" s="8"/>
      <c r="X19" s="8" t="s">
        <v>374</v>
      </c>
      <c r="Y19" s="12">
        <v>0</v>
      </c>
      <c r="Z19" s="9">
        <f t="shared" si="2"/>
        <v>200</v>
      </c>
    </row>
    <row r="20" s="1" customFormat="1" ht="16.95" customHeight="1" spans="1:26">
      <c r="A20" s="8">
        <v>1030152</v>
      </c>
      <c r="B20" s="8" t="s">
        <v>375</v>
      </c>
      <c r="C20" s="9">
        <f>'[1]L08'!C28</f>
        <v>0</v>
      </c>
      <c r="D20" s="12">
        <v>0</v>
      </c>
      <c r="E20" s="12">
        <v>0</v>
      </c>
      <c r="F20" s="14">
        <v>0</v>
      </c>
      <c r="G20" s="14">
        <v>0</v>
      </c>
      <c r="H20" s="12">
        <v>0</v>
      </c>
      <c r="I20" s="12">
        <v>0</v>
      </c>
      <c r="J20" s="12">
        <v>0</v>
      </c>
      <c r="K20" s="12">
        <v>0</v>
      </c>
      <c r="L20" s="12">
        <v>0</v>
      </c>
      <c r="M20" s="8">
        <v>21367</v>
      </c>
      <c r="N20" s="8" t="s">
        <v>376</v>
      </c>
      <c r="O20" s="9">
        <f>'[1]L09'!C104</f>
        <v>0</v>
      </c>
      <c r="P20" s="12">
        <v>0</v>
      </c>
      <c r="Q20" s="12">
        <v>0</v>
      </c>
      <c r="R20" s="12">
        <v>0</v>
      </c>
      <c r="S20" s="12">
        <v>0</v>
      </c>
      <c r="T20" s="12">
        <v>0</v>
      </c>
      <c r="U20" s="12">
        <v>0</v>
      </c>
      <c r="V20" s="12">
        <v>0</v>
      </c>
      <c r="W20" s="8">
        <v>1030152</v>
      </c>
      <c r="X20" s="8" t="s">
        <v>377</v>
      </c>
      <c r="Y20" s="12">
        <v>0</v>
      </c>
      <c r="Z20" s="9">
        <f t="shared" si="2"/>
        <v>0</v>
      </c>
    </row>
    <row r="21" s="1" customFormat="1" ht="16.95" customHeight="1" spans="1:26">
      <c r="A21" s="8"/>
      <c r="B21" s="8" t="s">
        <v>378</v>
      </c>
      <c r="C21" s="9">
        <f>'[1]L08'!C36+'[1]L08'!C70</f>
        <v>0</v>
      </c>
      <c r="D21" s="12">
        <v>0</v>
      </c>
      <c r="E21" s="12">
        <v>0</v>
      </c>
      <c r="F21" s="14">
        <v>0</v>
      </c>
      <c r="G21" s="14">
        <v>427</v>
      </c>
      <c r="H21" s="12">
        <v>0</v>
      </c>
      <c r="I21" s="12">
        <v>0</v>
      </c>
      <c r="J21" s="12">
        <v>0</v>
      </c>
      <c r="K21" s="12">
        <v>0</v>
      </c>
      <c r="L21" s="12">
        <v>0</v>
      </c>
      <c r="M21" s="8"/>
      <c r="N21" s="8" t="s">
        <v>379</v>
      </c>
      <c r="O21" s="9">
        <f>'[1]L09'!C109+'[1]L09'!C117+'[1]L09'!C220+'[1]L09'!C239</f>
        <v>377</v>
      </c>
      <c r="P21" s="12">
        <v>0</v>
      </c>
      <c r="Q21" s="12">
        <v>0</v>
      </c>
      <c r="R21" s="12">
        <v>0</v>
      </c>
      <c r="S21" s="12">
        <v>0</v>
      </c>
      <c r="T21" s="12">
        <v>0</v>
      </c>
      <c r="U21" s="12">
        <v>0</v>
      </c>
      <c r="V21" s="12">
        <v>0</v>
      </c>
      <c r="W21" s="8"/>
      <c r="X21" s="8" t="s">
        <v>380</v>
      </c>
      <c r="Y21" s="12">
        <v>0</v>
      </c>
      <c r="Z21" s="9">
        <f t="shared" si="2"/>
        <v>50</v>
      </c>
    </row>
    <row r="22" s="1" customFormat="1" ht="16.95" customHeight="1" spans="1:26">
      <c r="A22" s="8"/>
      <c r="B22" s="8" t="s">
        <v>381</v>
      </c>
      <c r="C22" s="9">
        <f>'[1]L08'!C12+'[1]L08'!C58</f>
        <v>0</v>
      </c>
      <c r="D22" s="12">
        <v>0</v>
      </c>
      <c r="E22" s="12">
        <v>0</v>
      </c>
      <c r="F22" s="14">
        <v>0</v>
      </c>
      <c r="G22" s="14">
        <v>0</v>
      </c>
      <c r="H22" s="12">
        <v>0</v>
      </c>
      <c r="I22" s="12">
        <v>0</v>
      </c>
      <c r="J22" s="12">
        <v>0</v>
      </c>
      <c r="K22" s="12">
        <v>0</v>
      </c>
      <c r="L22" s="12">
        <v>0</v>
      </c>
      <c r="M22" s="8"/>
      <c r="N22" s="8" t="s">
        <v>382</v>
      </c>
      <c r="O22" s="9">
        <f>'[1]L09'!C123+'[1]L09'!C163+'[1]L09'!C211+'[1]L09'!C230</f>
        <v>0</v>
      </c>
      <c r="P22" s="12">
        <v>0</v>
      </c>
      <c r="Q22" s="12">
        <v>0</v>
      </c>
      <c r="R22" s="12">
        <v>0</v>
      </c>
      <c r="S22" s="12">
        <v>0</v>
      </c>
      <c r="T22" s="12">
        <v>0</v>
      </c>
      <c r="U22" s="12">
        <v>0</v>
      </c>
      <c r="V22" s="12">
        <v>0</v>
      </c>
      <c r="W22" s="8"/>
      <c r="X22" s="8" t="s">
        <v>383</v>
      </c>
      <c r="Y22" s="12">
        <v>0</v>
      </c>
      <c r="Z22" s="9">
        <f t="shared" si="2"/>
        <v>0</v>
      </c>
    </row>
    <row r="23" s="1" customFormat="1" ht="16.95" customHeight="1" spans="1:26">
      <c r="A23" s="8"/>
      <c r="B23" s="8" t="s">
        <v>384</v>
      </c>
      <c r="C23" s="9">
        <f>'[1]L08'!C40+'[1]L08'!C71</f>
        <v>0</v>
      </c>
      <c r="D23" s="12">
        <v>0</v>
      </c>
      <c r="E23" s="12">
        <v>0</v>
      </c>
      <c r="F23" s="14">
        <v>0</v>
      </c>
      <c r="G23" s="14">
        <v>0</v>
      </c>
      <c r="H23" s="12">
        <v>0</v>
      </c>
      <c r="I23" s="12">
        <v>0</v>
      </c>
      <c r="J23" s="12">
        <v>0</v>
      </c>
      <c r="K23" s="12">
        <v>0</v>
      </c>
      <c r="L23" s="12">
        <v>0</v>
      </c>
      <c r="M23" s="8"/>
      <c r="N23" s="8" t="s">
        <v>385</v>
      </c>
      <c r="O23" s="9">
        <f>'[1]L09'!C128+'[1]L09'!C166+'[1]L09'!C169+'[1]L09'!C221+'[1]L09'!C224+'[1]L09'!C240+'[1]L09'!C243</f>
        <v>0</v>
      </c>
      <c r="P23" s="12">
        <v>0</v>
      </c>
      <c r="Q23" s="12">
        <v>0</v>
      </c>
      <c r="R23" s="12">
        <v>0</v>
      </c>
      <c r="S23" s="12">
        <v>0</v>
      </c>
      <c r="T23" s="12">
        <v>0</v>
      </c>
      <c r="U23" s="12">
        <v>0</v>
      </c>
      <c r="V23" s="12">
        <v>0</v>
      </c>
      <c r="W23" s="8"/>
      <c r="X23" s="8" t="s">
        <v>386</v>
      </c>
      <c r="Y23" s="12">
        <v>0</v>
      </c>
      <c r="Z23" s="9">
        <f t="shared" si="2"/>
        <v>0</v>
      </c>
    </row>
    <row r="24" s="1" customFormat="1" ht="16.95" customHeight="1" spans="1:26">
      <c r="A24" s="8"/>
      <c r="B24" s="8" t="s">
        <v>387</v>
      </c>
      <c r="C24" s="9">
        <f>'[1]L08'!C13+'[1]L08'!C59</f>
        <v>0</v>
      </c>
      <c r="D24" s="12">
        <v>0</v>
      </c>
      <c r="E24" s="12">
        <v>0</v>
      </c>
      <c r="F24" s="14">
        <v>0</v>
      </c>
      <c r="G24" s="14">
        <v>0</v>
      </c>
      <c r="H24" s="12">
        <v>0</v>
      </c>
      <c r="I24" s="12">
        <v>0</v>
      </c>
      <c r="J24" s="12">
        <v>0</v>
      </c>
      <c r="K24" s="12">
        <v>0</v>
      </c>
      <c r="L24" s="12">
        <v>0</v>
      </c>
      <c r="M24" s="8"/>
      <c r="N24" s="8" t="s">
        <v>388</v>
      </c>
      <c r="O24" s="9">
        <f>'[1]L09'!C133+'[1]L09'!C170+'[1]L09'!C212+'[1]L09'!C231</f>
        <v>0</v>
      </c>
      <c r="P24" s="12">
        <v>0</v>
      </c>
      <c r="Q24" s="12">
        <v>0</v>
      </c>
      <c r="R24" s="12">
        <v>0</v>
      </c>
      <c r="S24" s="12">
        <v>0</v>
      </c>
      <c r="T24" s="12">
        <v>0</v>
      </c>
      <c r="U24" s="12">
        <v>0</v>
      </c>
      <c r="V24" s="12">
        <v>0</v>
      </c>
      <c r="W24" s="8"/>
      <c r="X24" s="8" t="s">
        <v>389</v>
      </c>
      <c r="Y24" s="12">
        <v>0</v>
      </c>
      <c r="Z24" s="9">
        <f t="shared" si="2"/>
        <v>0</v>
      </c>
    </row>
    <row r="25" s="1" customFormat="1" ht="16.95" customHeight="1" spans="1:26">
      <c r="A25" s="8">
        <v>1030106</v>
      </c>
      <c r="B25" s="8" t="s">
        <v>390</v>
      </c>
      <c r="C25" s="9">
        <f>'[1]L08'!C10</f>
        <v>0</v>
      </c>
      <c r="D25" s="12">
        <v>0</v>
      </c>
      <c r="E25" s="12">
        <v>0</v>
      </c>
      <c r="F25" s="14">
        <v>0</v>
      </c>
      <c r="G25" s="14">
        <v>0</v>
      </c>
      <c r="H25" s="12">
        <v>0</v>
      </c>
      <c r="I25" s="12">
        <v>0</v>
      </c>
      <c r="J25" s="12">
        <v>0</v>
      </c>
      <c r="K25" s="12">
        <v>0</v>
      </c>
      <c r="L25" s="12">
        <v>0</v>
      </c>
      <c r="M25" s="8">
        <v>21464</v>
      </c>
      <c r="N25" s="8" t="s">
        <v>391</v>
      </c>
      <c r="O25" s="9">
        <f>'[1]L09'!C138</f>
        <v>0</v>
      </c>
      <c r="P25" s="12">
        <v>0</v>
      </c>
      <c r="Q25" s="12">
        <v>0</v>
      </c>
      <c r="R25" s="12">
        <v>0</v>
      </c>
      <c r="S25" s="12">
        <v>0</v>
      </c>
      <c r="T25" s="12">
        <v>0</v>
      </c>
      <c r="U25" s="12">
        <v>0</v>
      </c>
      <c r="V25" s="12">
        <v>0</v>
      </c>
      <c r="W25" s="8">
        <v>1030106</v>
      </c>
      <c r="X25" s="8" t="s">
        <v>392</v>
      </c>
      <c r="Y25" s="12">
        <v>0</v>
      </c>
      <c r="Z25" s="9">
        <f t="shared" si="2"/>
        <v>0</v>
      </c>
    </row>
    <row r="26" s="1" customFormat="1" ht="16.95" customHeight="1" spans="1:26">
      <c r="A26" s="8">
        <v>1030171</v>
      </c>
      <c r="B26" s="8" t="s">
        <v>393</v>
      </c>
      <c r="C26" s="9">
        <f>'[1]L08'!C43</f>
        <v>0</v>
      </c>
      <c r="D26" s="12">
        <v>0</v>
      </c>
      <c r="E26" s="12">
        <v>0</v>
      </c>
      <c r="F26" s="14">
        <v>0</v>
      </c>
      <c r="G26" s="14">
        <v>0</v>
      </c>
      <c r="H26" s="12">
        <v>0</v>
      </c>
      <c r="I26" s="12">
        <v>0</v>
      </c>
      <c r="J26" s="12">
        <v>0</v>
      </c>
      <c r="K26" s="12">
        <v>0</v>
      </c>
      <c r="L26" s="12">
        <v>0</v>
      </c>
      <c r="M26" s="8">
        <v>21468</v>
      </c>
      <c r="N26" s="8" t="s">
        <v>394</v>
      </c>
      <c r="O26" s="9">
        <f>'[1]L09'!C147</f>
        <v>0</v>
      </c>
      <c r="P26" s="12">
        <v>0</v>
      </c>
      <c r="Q26" s="12">
        <v>0</v>
      </c>
      <c r="R26" s="12">
        <v>0</v>
      </c>
      <c r="S26" s="12">
        <v>0</v>
      </c>
      <c r="T26" s="12">
        <v>0</v>
      </c>
      <c r="U26" s="12">
        <v>0</v>
      </c>
      <c r="V26" s="12">
        <v>0</v>
      </c>
      <c r="W26" s="8">
        <v>1030171</v>
      </c>
      <c r="X26" s="8" t="s">
        <v>395</v>
      </c>
      <c r="Y26" s="12">
        <v>0</v>
      </c>
      <c r="Z26" s="9">
        <f t="shared" si="2"/>
        <v>0</v>
      </c>
    </row>
    <row r="27" s="1" customFormat="1" ht="16.95" customHeight="1" spans="1:26">
      <c r="A27" s="8">
        <v>1030110</v>
      </c>
      <c r="B27" s="8" t="s">
        <v>396</v>
      </c>
      <c r="C27" s="9">
        <f>'[1]L08'!C11</f>
        <v>0</v>
      </c>
      <c r="D27" s="12">
        <v>0</v>
      </c>
      <c r="E27" s="12">
        <v>0</v>
      </c>
      <c r="F27" s="14">
        <v>0</v>
      </c>
      <c r="G27" s="14">
        <v>0</v>
      </c>
      <c r="H27" s="12">
        <v>0</v>
      </c>
      <c r="I27" s="12">
        <v>0</v>
      </c>
      <c r="J27" s="12">
        <v>0</v>
      </c>
      <c r="K27" s="12">
        <v>0</v>
      </c>
      <c r="L27" s="12">
        <v>0</v>
      </c>
      <c r="M27" s="8">
        <v>21469</v>
      </c>
      <c r="N27" s="8" t="s">
        <v>397</v>
      </c>
      <c r="O27" s="9">
        <f>'[1]L09'!C154</f>
        <v>0</v>
      </c>
      <c r="P27" s="12">
        <v>0</v>
      </c>
      <c r="Q27" s="12">
        <v>0</v>
      </c>
      <c r="R27" s="12">
        <v>0</v>
      </c>
      <c r="S27" s="12">
        <v>0</v>
      </c>
      <c r="T27" s="12">
        <v>0</v>
      </c>
      <c r="U27" s="12">
        <v>0</v>
      </c>
      <c r="V27" s="12">
        <v>0</v>
      </c>
      <c r="W27" s="8">
        <v>1030110</v>
      </c>
      <c r="X27" s="8" t="s">
        <v>398</v>
      </c>
      <c r="Y27" s="12">
        <v>0</v>
      </c>
      <c r="Z27" s="9">
        <f t="shared" si="2"/>
        <v>0</v>
      </c>
    </row>
    <row r="28" s="1" customFormat="1" ht="16.95" customHeight="1" spans="1:26">
      <c r="A28" s="8">
        <v>1030102</v>
      </c>
      <c r="B28" s="8" t="s">
        <v>399</v>
      </c>
      <c r="C28" s="9">
        <f>'[1]L08'!C7</f>
        <v>0</v>
      </c>
      <c r="D28" s="12">
        <v>0</v>
      </c>
      <c r="E28" s="12">
        <v>0</v>
      </c>
      <c r="F28" s="14">
        <v>0</v>
      </c>
      <c r="G28" s="14">
        <v>0</v>
      </c>
      <c r="H28" s="12">
        <v>0</v>
      </c>
      <c r="I28" s="12">
        <v>0</v>
      </c>
      <c r="J28" s="12">
        <v>0</v>
      </c>
      <c r="K28" s="12">
        <v>0</v>
      </c>
      <c r="L28" s="12">
        <v>0</v>
      </c>
      <c r="M28" s="8">
        <v>21562</v>
      </c>
      <c r="N28" s="8" t="s">
        <v>400</v>
      </c>
      <c r="O28" s="9">
        <f>'[1]L09'!C175</f>
        <v>0</v>
      </c>
      <c r="P28" s="12">
        <v>0</v>
      </c>
      <c r="Q28" s="12">
        <v>0</v>
      </c>
      <c r="R28" s="12">
        <v>0</v>
      </c>
      <c r="S28" s="12">
        <v>0</v>
      </c>
      <c r="T28" s="12">
        <v>0</v>
      </c>
      <c r="U28" s="12">
        <v>0</v>
      </c>
      <c r="V28" s="12">
        <v>0</v>
      </c>
      <c r="W28" s="8">
        <v>1030102</v>
      </c>
      <c r="X28" s="8" t="s">
        <v>401</v>
      </c>
      <c r="Y28" s="12">
        <v>0</v>
      </c>
      <c r="Z28" s="9">
        <f t="shared" si="2"/>
        <v>0</v>
      </c>
    </row>
    <row r="29" s="1" customFormat="1" ht="16.95" customHeight="1" spans="1:26">
      <c r="A29" s="8">
        <v>1030153</v>
      </c>
      <c r="B29" s="8" t="s">
        <v>402</v>
      </c>
      <c r="C29" s="9">
        <f>'[1]L08'!C29</f>
        <v>0</v>
      </c>
      <c r="D29" s="12">
        <v>0</v>
      </c>
      <c r="E29" s="12">
        <v>0</v>
      </c>
      <c r="F29" s="14">
        <v>0</v>
      </c>
      <c r="G29" s="14">
        <v>0</v>
      </c>
      <c r="H29" s="12">
        <v>0</v>
      </c>
      <c r="I29" s="12">
        <v>0</v>
      </c>
      <c r="J29" s="12">
        <v>0</v>
      </c>
      <c r="K29" s="12">
        <v>0</v>
      </c>
      <c r="L29" s="12">
        <v>0</v>
      </c>
      <c r="M29" s="8">
        <v>2170402</v>
      </c>
      <c r="N29" s="8" t="s">
        <v>403</v>
      </c>
      <c r="O29" s="9">
        <f>'[1]L09'!C181</f>
        <v>0</v>
      </c>
      <c r="P29" s="12">
        <v>0</v>
      </c>
      <c r="Q29" s="12">
        <v>0</v>
      </c>
      <c r="R29" s="12">
        <v>0</v>
      </c>
      <c r="S29" s="12">
        <v>0</v>
      </c>
      <c r="T29" s="12">
        <v>0</v>
      </c>
      <c r="U29" s="12">
        <v>0</v>
      </c>
      <c r="V29" s="12">
        <v>0</v>
      </c>
      <c r="W29" s="8">
        <v>1030153</v>
      </c>
      <c r="X29" s="8" t="s">
        <v>404</v>
      </c>
      <c r="Y29" s="12">
        <v>0</v>
      </c>
      <c r="Z29" s="9">
        <f t="shared" si="2"/>
        <v>0</v>
      </c>
    </row>
    <row r="30" s="1" customFormat="1" ht="16.95" customHeight="1" spans="1:26">
      <c r="A30" s="8">
        <v>1030154</v>
      </c>
      <c r="B30" s="8" t="s">
        <v>405</v>
      </c>
      <c r="C30" s="9">
        <f>'[1]L08'!C30</f>
        <v>0</v>
      </c>
      <c r="D30" s="12">
        <v>0</v>
      </c>
      <c r="E30" s="12">
        <v>0</v>
      </c>
      <c r="F30" s="14">
        <v>0</v>
      </c>
      <c r="G30" s="14">
        <v>0</v>
      </c>
      <c r="H30" s="12">
        <v>0</v>
      </c>
      <c r="I30" s="12">
        <v>0</v>
      </c>
      <c r="J30" s="12">
        <v>0</v>
      </c>
      <c r="K30" s="12">
        <v>0</v>
      </c>
      <c r="L30" s="12">
        <v>0</v>
      </c>
      <c r="M30" s="8">
        <v>2170403</v>
      </c>
      <c r="N30" s="8" t="s">
        <v>406</v>
      </c>
      <c r="O30" s="9">
        <f>'[1]L09'!C182</f>
        <v>0</v>
      </c>
      <c r="P30" s="12">
        <v>0</v>
      </c>
      <c r="Q30" s="12">
        <v>0</v>
      </c>
      <c r="R30" s="12">
        <v>0</v>
      </c>
      <c r="S30" s="12">
        <v>0</v>
      </c>
      <c r="T30" s="12">
        <v>0</v>
      </c>
      <c r="U30" s="12">
        <v>0</v>
      </c>
      <c r="V30" s="12">
        <v>0</v>
      </c>
      <c r="W30" s="8">
        <v>1030154</v>
      </c>
      <c r="X30" s="8" t="s">
        <v>407</v>
      </c>
      <c r="Y30" s="12">
        <v>0</v>
      </c>
      <c r="Z30" s="9">
        <f t="shared" si="2"/>
        <v>0</v>
      </c>
    </row>
    <row r="31" s="1" customFormat="1" ht="16.95" customHeight="1" spans="1:26">
      <c r="A31" s="8">
        <v>1030180</v>
      </c>
      <c r="B31" s="8" t="s">
        <v>408</v>
      </c>
      <c r="C31" s="9">
        <f>'[1]L08'!C48</f>
        <v>0</v>
      </c>
      <c r="D31" s="12">
        <v>293</v>
      </c>
      <c r="E31" s="12">
        <v>0</v>
      </c>
      <c r="F31" s="14">
        <v>0</v>
      </c>
      <c r="G31" s="14">
        <v>0</v>
      </c>
      <c r="H31" s="12">
        <v>0</v>
      </c>
      <c r="I31" s="12">
        <v>0</v>
      </c>
      <c r="J31" s="12">
        <v>0</v>
      </c>
      <c r="K31" s="12">
        <v>0</v>
      </c>
      <c r="L31" s="12">
        <v>0</v>
      </c>
      <c r="M31" s="8">
        <v>22908</v>
      </c>
      <c r="N31" s="8" t="s">
        <v>409</v>
      </c>
      <c r="O31" s="9">
        <f>'[1]L09'!C188</f>
        <v>172</v>
      </c>
      <c r="P31" s="12">
        <v>0</v>
      </c>
      <c r="Q31" s="12">
        <v>0</v>
      </c>
      <c r="R31" s="12">
        <v>0</v>
      </c>
      <c r="S31" s="12">
        <v>0</v>
      </c>
      <c r="T31" s="12">
        <v>0</v>
      </c>
      <c r="U31" s="12">
        <v>0</v>
      </c>
      <c r="V31" s="12">
        <v>0</v>
      </c>
      <c r="W31" s="8">
        <v>1030180</v>
      </c>
      <c r="X31" s="8" t="s">
        <v>410</v>
      </c>
      <c r="Y31" s="12">
        <v>0</v>
      </c>
      <c r="Z31" s="9">
        <f t="shared" si="2"/>
        <v>121</v>
      </c>
    </row>
    <row r="32" s="1" customFormat="1" ht="16.95" customHeight="1" spans="1:26">
      <c r="A32" s="8">
        <v>1030155</v>
      </c>
      <c r="B32" s="8" t="s">
        <v>411</v>
      </c>
      <c r="C32" s="9">
        <f>'[1]L08'!C31</f>
        <v>0</v>
      </c>
      <c r="D32" s="12">
        <v>1139</v>
      </c>
      <c r="E32" s="12">
        <v>0</v>
      </c>
      <c r="F32" s="14">
        <v>0</v>
      </c>
      <c r="G32" s="14">
        <v>1070</v>
      </c>
      <c r="H32" s="12">
        <v>0</v>
      </c>
      <c r="I32" s="12">
        <v>0</v>
      </c>
      <c r="J32" s="12">
        <v>0</v>
      </c>
      <c r="K32" s="12">
        <v>0</v>
      </c>
      <c r="L32" s="12">
        <v>0</v>
      </c>
      <c r="M32" s="8">
        <v>22960</v>
      </c>
      <c r="N32" s="8" t="s">
        <v>412</v>
      </c>
      <c r="O32" s="9">
        <f>'[1]L09'!C197</f>
        <v>985</v>
      </c>
      <c r="P32" s="12">
        <v>0</v>
      </c>
      <c r="Q32" s="12">
        <v>0</v>
      </c>
      <c r="R32" s="12">
        <v>0</v>
      </c>
      <c r="S32" s="12">
        <v>0</v>
      </c>
      <c r="T32" s="12">
        <v>0</v>
      </c>
      <c r="U32" s="12">
        <v>0</v>
      </c>
      <c r="V32" s="12">
        <v>0</v>
      </c>
      <c r="W32" s="8">
        <v>1030155</v>
      </c>
      <c r="X32" s="8" t="s">
        <v>413</v>
      </c>
      <c r="Y32" s="12">
        <v>0</v>
      </c>
      <c r="Z32" s="9">
        <f t="shared" si="2"/>
        <v>1224</v>
      </c>
    </row>
    <row r="33" s="1" customFormat="1" ht="16.95" customHeight="1" spans="1:26">
      <c r="A33" s="8"/>
      <c r="B33" s="8" t="s">
        <v>414</v>
      </c>
      <c r="C33" s="12">
        <v>146</v>
      </c>
      <c r="D33" s="12">
        <v>0</v>
      </c>
      <c r="E33" s="12">
        <v>0</v>
      </c>
      <c r="F33" s="14">
        <v>0</v>
      </c>
      <c r="G33" s="12">
        <v>0</v>
      </c>
      <c r="H33" s="12">
        <v>0</v>
      </c>
      <c r="I33" s="12">
        <v>0</v>
      </c>
      <c r="J33" s="12">
        <v>8074</v>
      </c>
      <c r="K33" s="12">
        <v>0</v>
      </c>
      <c r="L33" s="12">
        <v>0</v>
      </c>
      <c r="M33" s="8"/>
      <c r="N33" s="8" t="s">
        <v>415</v>
      </c>
      <c r="O33" s="9">
        <f>'[1]L09'!C184+'[1]L09'!C226+'[1]L09'!C227+'[1]L09'!C245+'[1]L09'!C246</f>
        <v>8220</v>
      </c>
      <c r="P33" s="12">
        <v>0</v>
      </c>
      <c r="Q33" s="12">
        <v>0</v>
      </c>
      <c r="R33" s="12">
        <v>0</v>
      </c>
      <c r="S33" s="12">
        <v>0</v>
      </c>
      <c r="T33" s="12">
        <v>0</v>
      </c>
      <c r="U33" s="12">
        <v>0</v>
      </c>
      <c r="V33" s="12">
        <v>0</v>
      </c>
      <c r="W33" s="8"/>
      <c r="X33" s="8" t="s">
        <v>416</v>
      </c>
      <c r="Y33" s="12">
        <v>0</v>
      </c>
      <c r="Z33" s="9">
        <f t="shared" si="2"/>
        <v>0</v>
      </c>
    </row>
    <row r="34" s="1" customFormat="1" ht="15.55" customHeight="1"/>
  </sheetData>
  <mergeCells count="29">
    <mergeCell ref="A1:Z1"/>
    <mergeCell ref="A2:Z2"/>
    <mergeCell ref="A3:Z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s>
  <printOptions gridLines="1"/>
  <pageMargins left="0.75" right="0.75" top="1" bottom="1" header="0.5" footer="0.5"/>
  <headerFooter alignWithMargins="0" scaleWithDoc="0">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showGridLines="0" showZeros="0" workbookViewId="0">
      <selection activeCell="A1" sqref="A1:D1"/>
    </sheetView>
  </sheetViews>
  <sheetFormatPr defaultColWidth="9.15" defaultRowHeight="14.25" outlineLevelCol="3"/>
  <cols>
    <col min="1" max="1" width="35" style="1" customWidth="1"/>
    <col min="2" max="2" width="18.9416666666667" style="1" customWidth="1"/>
    <col min="3" max="3" width="35" style="1" customWidth="1"/>
    <col min="4" max="4" width="18.9416666666667" style="1" customWidth="1"/>
    <col min="5" max="16384" width="9.15" style="3" customWidth="1"/>
  </cols>
  <sheetData>
    <row r="1" s="1" customFormat="1" ht="34" customHeight="1" spans="1:4">
      <c r="A1" s="4" t="s">
        <v>417</v>
      </c>
      <c r="B1" s="4"/>
      <c r="C1" s="4"/>
      <c r="D1" s="4"/>
    </row>
    <row r="2" s="1" customFormat="1" ht="17" customHeight="1" spans="1:4">
      <c r="A2" s="5" t="s">
        <v>418</v>
      </c>
      <c r="B2" s="5"/>
      <c r="C2" s="5"/>
      <c r="D2" s="5"/>
    </row>
    <row r="3" s="1" customFormat="1" ht="17" customHeight="1" spans="1:4">
      <c r="A3" s="5" t="s">
        <v>313</v>
      </c>
      <c r="B3" s="5"/>
      <c r="C3" s="5"/>
      <c r="D3" s="5"/>
    </row>
    <row r="4" s="1" customFormat="1" ht="17" customHeight="1" spans="1:4">
      <c r="A4" s="6" t="s">
        <v>419</v>
      </c>
      <c r="B4" s="6" t="s">
        <v>5</v>
      </c>
      <c r="C4" s="6" t="s">
        <v>419</v>
      </c>
      <c r="D4" s="6" t="s">
        <v>5</v>
      </c>
    </row>
    <row r="5" s="1" customFormat="1" ht="17" customHeight="1" spans="1:4">
      <c r="A5" s="11" t="s">
        <v>6</v>
      </c>
      <c r="B5" s="9">
        <f>'[1]L10'!C6</f>
        <v>155082</v>
      </c>
      <c r="C5" s="11" t="s">
        <v>81</v>
      </c>
      <c r="D5" s="9">
        <f>'[1]L10'!O6</f>
        <v>176899</v>
      </c>
    </row>
    <row r="6" s="1" customFormat="1" ht="17" customHeight="1" spans="1:4">
      <c r="A6" s="11" t="s">
        <v>420</v>
      </c>
      <c r="B6" s="12">
        <v>2613</v>
      </c>
      <c r="C6" s="11" t="s">
        <v>421</v>
      </c>
      <c r="D6" s="12">
        <v>0</v>
      </c>
    </row>
    <row r="7" s="1" customFormat="1" ht="17" customHeight="1" spans="1:4">
      <c r="A7" s="11" t="s">
        <v>422</v>
      </c>
      <c r="B7" s="12">
        <v>0</v>
      </c>
      <c r="C7" s="11" t="s">
        <v>423</v>
      </c>
      <c r="D7" s="12">
        <v>0</v>
      </c>
    </row>
    <row r="8" s="1" customFormat="1" ht="17" customHeight="1" spans="1:4">
      <c r="A8" s="11" t="s">
        <v>317</v>
      </c>
      <c r="B8" s="14">
        <v>0</v>
      </c>
      <c r="C8" s="11"/>
      <c r="D8" s="15"/>
    </row>
    <row r="9" s="1" customFormat="1" ht="17" customHeight="1" spans="1:4">
      <c r="A9" s="11" t="s">
        <v>424</v>
      </c>
      <c r="B9" s="14">
        <v>6136</v>
      </c>
      <c r="C9" s="11"/>
      <c r="D9" s="15"/>
    </row>
    <row r="10" s="1" customFormat="1" ht="17" customHeight="1" spans="1:4">
      <c r="A10" s="11" t="s">
        <v>425</v>
      </c>
      <c r="B10" s="9">
        <f>B11+B12</f>
        <v>0</v>
      </c>
      <c r="C10" s="11" t="s">
        <v>426</v>
      </c>
      <c r="D10" s="12">
        <v>10000</v>
      </c>
    </row>
    <row r="11" s="1" customFormat="1" ht="17" customHeight="1" spans="1:4">
      <c r="A11" s="11" t="s">
        <v>427</v>
      </c>
      <c r="B11" s="12">
        <v>0</v>
      </c>
      <c r="C11" s="11"/>
      <c r="D11" s="15"/>
    </row>
    <row r="12" s="1" customFormat="1" ht="17" customHeight="1" spans="1:4">
      <c r="A12" s="11" t="s">
        <v>428</v>
      </c>
      <c r="B12" s="12">
        <v>0</v>
      </c>
      <c r="C12" s="11"/>
      <c r="D12" s="15"/>
    </row>
    <row r="13" s="1" customFormat="1" ht="17" customHeight="1" spans="1:4">
      <c r="A13" s="11" t="s">
        <v>320</v>
      </c>
      <c r="B13" s="9">
        <f t="shared" ref="B13:B16" si="0">B14</f>
        <v>0</v>
      </c>
      <c r="C13" s="11" t="s">
        <v>328</v>
      </c>
      <c r="D13" s="9">
        <f>D14</f>
        <v>0</v>
      </c>
    </row>
    <row r="14" s="1" customFormat="1" ht="17" customHeight="1" spans="1:4">
      <c r="A14" s="11" t="s">
        <v>429</v>
      </c>
      <c r="B14" s="9">
        <f t="shared" si="0"/>
        <v>0</v>
      </c>
      <c r="C14" s="11" t="s">
        <v>430</v>
      </c>
      <c r="D14" s="12">
        <v>0</v>
      </c>
    </row>
    <row r="15" s="1" customFormat="1" ht="17" customHeight="1" spans="1:4">
      <c r="A15" s="11" t="s">
        <v>431</v>
      </c>
      <c r="B15" s="12">
        <v>0</v>
      </c>
      <c r="C15" s="11"/>
      <c r="D15" s="15"/>
    </row>
    <row r="16" s="1" customFormat="1" ht="17" customHeight="1" spans="1:4">
      <c r="A16" s="11" t="s">
        <v>321</v>
      </c>
      <c r="B16" s="9">
        <f t="shared" si="0"/>
        <v>31274</v>
      </c>
      <c r="C16" s="11" t="s">
        <v>329</v>
      </c>
      <c r="D16" s="12">
        <v>0</v>
      </c>
    </row>
    <row r="17" s="1" customFormat="1" ht="17" customHeight="1" spans="1:4">
      <c r="A17" s="11" t="s">
        <v>432</v>
      </c>
      <c r="B17" s="12">
        <v>31274</v>
      </c>
      <c r="C17" s="11"/>
      <c r="D17" s="15"/>
    </row>
    <row r="18" s="1" customFormat="1" ht="17" customHeight="1" spans="1:4">
      <c r="A18" s="11" t="s">
        <v>433</v>
      </c>
      <c r="B18" s="12">
        <v>0</v>
      </c>
      <c r="C18" s="11" t="s">
        <v>434</v>
      </c>
      <c r="D18" s="12">
        <v>0</v>
      </c>
    </row>
    <row r="19" s="1" customFormat="1" ht="17" customHeight="1" spans="1:4">
      <c r="A19" s="11" t="s">
        <v>435</v>
      </c>
      <c r="B19" s="12">
        <v>0</v>
      </c>
      <c r="C19" s="11" t="s">
        <v>436</v>
      </c>
      <c r="D19" s="12">
        <v>0</v>
      </c>
    </row>
    <row r="20" s="1" customFormat="1" ht="17" customHeight="1" spans="1:4">
      <c r="A20" s="11"/>
      <c r="B20" s="15"/>
      <c r="C20" s="11" t="s">
        <v>333</v>
      </c>
      <c r="D20" s="9">
        <f>'[1]L10'!Y6</f>
        <v>0</v>
      </c>
    </row>
    <row r="21" s="1" customFormat="1" ht="17" customHeight="1" spans="1:4">
      <c r="A21" s="11"/>
      <c r="B21" s="15"/>
      <c r="C21" s="11" t="s">
        <v>437</v>
      </c>
      <c r="D21" s="9">
        <f>B22-D5-D6-D7-D10-D13-D16-D18-D19-D20</f>
        <v>8206</v>
      </c>
    </row>
    <row r="22" s="1" customFormat="1" ht="17" customHeight="1" spans="1:4">
      <c r="A22" s="6" t="s">
        <v>438</v>
      </c>
      <c r="B22" s="9">
        <f>SUM(B5:B10,B13,B16,B18:B19)</f>
        <v>195105</v>
      </c>
      <c r="C22" s="6" t="s">
        <v>439</v>
      </c>
      <c r="D22" s="9">
        <f>SUM(D5:D7,D10,D13,D16,D18:D21)</f>
        <v>195105</v>
      </c>
    </row>
    <row r="23" s="1" customFormat="1" ht="15.55" customHeight="1"/>
  </sheetData>
  <mergeCells count="3">
    <mergeCell ref="A1:D1"/>
    <mergeCell ref="A2:D2"/>
    <mergeCell ref="A3:D3"/>
  </mergeCells>
  <printOptions gridLines="1"/>
  <pageMargins left="0.75" right="0.75" top="1" bottom="1" header="0.5" footer="0.5"/>
  <headerFooter alignWithMargins="0" scaleWithDoc="0">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workbookViewId="0">
      <selection activeCell="A1" sqref="A1:E1"/>
    </sheetView>
  </sheetViews>
  <sheetFormatPr defaultColWidth="9.15" defaultRowHeight="14.25" outlineLevelCol="4"/>
  <cols>
    <col min="1" max="1" width="9.15833333333333" style="1" customWidth="1"/>
    <col min="2" max="2" width="47.875" style="1" customWidth="1"/>
    <col min="3" max="4" width="17.3833333333333" style="1" customWidth="1"/>
    <col min="5" max="5" width="17.375" style="1" customWidth="1"/>
    <col min="6" max="16384" width="9.15" style="3" customWidth="1"/>
  </cols>
  <sheetData>
    <row r="1" s="1" customFormat="1" ht="34" customHeight="1" spans="1:5">
      <c r="A1" s="4" t="s">
        <v>440</v>
      </c>
      <c r="B1" s="4"/>
      <c r="C1" s="4"/>
      <c r="D1" s="4"/>
      <c r="E1" s="4"/>
    </row>
    <row r="2" s="1" customFormat="1" ht="17" customHeight="1" spans="1:5">
      <c r="A2" s="5" t="s">
        <v>441</v>
      </c>
      <c r="B2" s="5"/>
      <c r="C2" s="5"/>
      <c r="D2" s="5"/>
      <c r="E2" s="5"/>
    </row>
    <row r="3" s="1" customFormat="1" ht="17" customHeight="1" spans="1:5">
      <c r="A3" s="5" t="s">
        <v>313</v>
      </c>
      <c r="B3" s="5"/>
      <c r="C3" s="5"/>
      <c r="D3" s="5"/>
      <c r="E3" s="5"/>
    </row>
    <row r="4" s="1" customFormat="1" ht="26.9" customHeight="1" spans="1:5">
      <c r="A4" s="6" t="s">
        <v>3</v>
      </c>
      <c r="B4" s="6" t="s">
        <v>442</v>
      </c>
      <c r="C4" s="6" t="s">
        <v>443</v>
      </c>
      <c r="D4" s="6" t="s">
        <v>444</v>
      </c>
      <c r="E4" s="6" t="s">
        <v>445</v>
      </c>
    </row>
    <row r="5" s="1" customFormat="1" ht="17" customHeight="1" spans="1:5">
      <c r="A5" s="8"/>
      <c r="B5" s="6" t="s">
        <v>6</v>
      </c>
      <c r="C5" s="9">
        <f>SUM(C6:C45)</f>
        <v>121110</v>
      </c>
      <c r="D5" s="9">
        <f>SUM(D6:D45)</f>
        <v>44637</v>
      </c>
      <c r="E5" s="9">
        <f>SUM(E6:E45)</f>
        <v>165747</v>
      </c>
    </row>
    <row r="6" s="1" customFormat="1" ht="17" customHeight="1" spans="1:5">
      <c r="A6" s="8">
        <v>1030102</v>
      </c>
      <c r="B6" s="8" t="s">
        <v>399</v>
      </c>
      <c r="C6" s="12">
        <v>0</v>
      </c>
      <c r="D6" s="12">
        <v>0</v>
      </c>
      <c r="E6" s="9">
        <f t="shared" ref="E6:E45" si="0">SUM(C6:D6)</f>
        <v>0</v>
      </c>
    </row>
    <row r="7" s="1" customFormat="1" ht="17" customHeight="1" spans="1:5">
      <c r="A7" s="8">
        <v>1030106</v>
      </c>
      <c r="B7" s="8" t="s">
        <v>390</v>
      </c>
      <c r="C7" s="12">
        <v>0</v>
      </c>
      <c r="D7" s="12">
        <v>0</v>
      </c>
      <c r="E7" s="9">
        <f t="shared" si="0"/>
        <v>0</v>
      </c>
    </row>
    <row r="8" s="1" customFormat="1" ht="17" customHeight="1" spans="1:5">
      <c r="A8" s="8">
        <v>1030110</v>
      </c>
      <c r="B8" s="8" t="s">
        <v>396</v>
      </c>
      <c r="C8" s="12">
        <v>0</v>
      </c>
      <c r="D8" s="12">
        <v>0</v>
      </c>
      <c r="E8" s="9">
        <f t="shared" si="0"/>
        <v>0</v>
      </c>
    </row>
    <row r="9" s="1" customFormat="1" ht="17" customHeight="1" spans="1:5">
      <c r="A9" s="8">
        <v>1030112</v>
      </c>
      <c r="B9" s="8" t="s">
        <v>446</v>
      </c>
      <c r="C9" s="12">
        <v>0</v>
      </c>
      <c r="D9" s="12">
        <v>0</v>
      </c>
      <c r="E9" s="9">
        <f t="shared" si="0"/>
        <v>0</v>
      </c>
    </row>
    <row r="10" s="1" customFormat="1" ht="17" customHeight="1" spans="1:5">
      <c r="A10" s="8">
        <v>1030115</v>
      </c>
      <c r="B10" s="8" t="s">
        <v>447</v>
      </c>
      <c r="C10" s="12">
        <v>0</v>
      </c>
      <c r="D10" s="12">
        <v>0</v>
      </c>
      <c r="E10" s="9">
        <f t="shared" si="0"/>
        <v>0</v>
      </c>
    </row>
    <row r="11" s="1" customFormat="1" ht="17" customHeight="1" spans="1:5">
      <c r="A11" s="8">
        <v>1030121</v>
      </c>
      <c r="B11" s="8" t="s">
        <v>342</v>
      </c>
      <c r="C11" s="12">
        <v>0</v>
      </c>
      <c r="D11" s="12">
        <v>0</v>
      </c>
      <c r="E11" s="9">
        <f t="shared" si="0"/>
        <v>0</v>
      </c>
    </row>
    <row r="12" s="1" customFormat="1" ht="17" customHeight="1" spans="1:5">
      <c r="A12" s="8">
        <v>1030129</v>
      </c>
      <c r="B12" s="8" t="s">
        <v>448</v>
      </c>
      <c r="C12" s="12">
        <v>0</v>
      </c>
      <c r="D12" s="12">
        <v>0</v>
      </c>
      <c r="E12" s="9">
        <f t="shared" si="0"/>
        <v>0</v>
      </c>
    </row>
    <row r="13" s="1" customFormat="1" ht="17" customHeight="1" spans="1:5">
      <c r="A13" s="8">
        <v>1030146</v>
      </c>
      <c r="B13" s="8" t="s">
        <v>449</v>
      </c>
      <c r="C13" s="12">
        <v>3090</v>
      </c>
      <c r="D13" s="12">
        <v>310</v>
      </c>
      <c r="E13" s="9">
        <f t="shared" si="0"/>
        <v>3400</v>
      </c>
    </row>
    <row r="14" s="1" customFormat="1" ht="17" customHeight="1" spans="1:5">
      <c r="A14" s="8">
        <v>1030147</v>
      </c>
      <c r="B14" s="8" t="s">
        <v>450</v>
      </c>
      <c r="C14" s="12">
        <v>4635</v>
      </c>
      <c r="D14" s="12">
        <v>465</v>
      </c>
      <c r="E14" s="9">
        <f t="shared" si="0"/>
        <v>5100</v>
      </c>
    </row>
    <row r="15" s="1" customFormat="1" ht="17" customHeight="1" spans="1:5">
      <c r="A15" s="8">
        <v>1030148</v>
      </c>
      <c r="B15" s="8" t="s">
        <v>451</v>
      </c>
      <c r="C15" s="12">
        <v>113385</v>
      </c>
      <c r="D15" s="12">
        <v>43862</v>
      </c>
      <c r="E15" s="9">
        <f t="shared" si="0"/>
        <v>157247</v>
      </c>
    </row>
    <row r="16" s="1" customFormat="1" ht="17" customHeight="1" spans="1:5">
      <c r="A16" s="8">
        <v>1030149</v>
      </c>
      <c r="B16" s="8" t="s">
        <v>345</v>
      </c>
      <c r="C16" s="12">
        <v>0</v>
      </c>
      <c r="D16" s="12">
        <v>0</v>
      </c>
      <c r="E16" s="9">
        <f t="shared" si="0"/>
        <v>0</v>
      </c>
    </row>
    <row r="17" s="1" customFormat="1" ht="17" customHeight="1" spans="1:5">
      <c r="A17" s="8">
        <v>1030150</v>
      </c>
      <c r="B17" s="8" t="s">
        <v>452</v>
      </c>
      <c r="C17" s="12">
        <v>0</v>
      </c>
      <c r="D17" s="12">
        <v>0</v>
      </c>
      <c r="E17" s="9">
        <f t="shared" si="0"/>
        <v>0</v>
      </c>
    </row>
    <row r="18" s="1" customFormat="1" ht="17" customHeight="1" spans="1:5">
      <c r="A18" s="8">
        <v>1030152</v>
      </c>
      <c r="B18" s="8" t="s">
        <v>375</v>
      </c>
      <c r="C18" s="12">
        <v>0</v>
      </c>
      <c r="D18" s="12">
        <v>0</v>
      </c>
      <c r="E18" s="9">
        <f t="shared" si="0"/>
        <v>0</v>
      </c>
    </row>
    <row r="19" s="1" customFormat="1" ht="17" customHeight="1" spans="1:5">
      <c r="A19" s="8">
        <v>1030153</v>
      </c>
      <c r="B19" s="8" t="s">
        <v>402</v>
      </c>
      <c r="C19" s="12">
        <v>0</v>
      </c>
      <c r="D19" s="12">
        <v>0</v>
      </c>
      <c r="E19" s="9">
        <f t="shared" si="0"/>
        <v>0</v>
      </c>
    </row>
    <row r="20" s="1" customFormat="1" ht="17" customHeight="1" spans="1:5">
      <c r="A20" s="8">
        <v>1030154</v>
      </c>
      <c r="B20" s="8" t="s">
        <v>405</v>
      </c>
      <c r="C20" s="12">
        <v>0</v>
      </c>
      <c r="D20" s="12">
        <v>0</v>
      </c>
      <c r="E20" s="9">
        <f t="shared" si="0"/>
        <v>0</v>
      </c>
    </row>
    <row r="21" s="1" customFormat="1" ht="17" customHeight="1" spans="1:5">
      <c r="A21" s="8">
        <v>1030155</v>
      </c>
      <c r="B21" s="8" t="s">
        <v>411</v>
      </c>
      <c r="C21" s="12">
        <v>0</v>
      </c>
      <c r="D21" s="12">
        <v>0</v>
      </c>
      <c r="E21" s="9">
        <f t="shared" si="0"/>
        <v>0</v>
      </c>
    </row>
    <row r="22" s="1" customFormat="1" ht="17" customHeight="1" spans="1:5">
      <c r="A22" s="8">
        <v>1030156</v>
      </c>
      <c r="B22" s="8" t="s">
        <v>453</v>
      </c>
      <c r="C22" s="12">
        <v>0</v>
      </c>
      <c r="D22" s="12">
        <v>0</v>
      </c>
      <c r="E22" s="9">
        <f t="shared" si="0"/>
        <v>0</v>
      </c>
    </row>
    <row r="23" s="1" customFormat="1" ht="17" customHeight="1" spans="1:5">
      <c r="A23" s="8">
        <v>1030157</v>
      </c>
      <c r="B23" s="8" t="s">
        <v>454</v>
      </c>
      <c r="C23" s="12">
        <v>0</v>
      </c>
      <c r="D23" s="12">
        <v>0</v>
      </c>
      <c r="E23" s="9">
        <f t="shared" si="0"/>
        <v>0</v>
      </c>
    </row>
    <row r="24" s="1" customFormat="1" ht="17" customHeight="1" spans="1:5">
      <c r="A24" s="8">
        <v>1030158</v>
      </c>
      <c r="B24" s="8" t="s">
        <v>455</v>
      </c>
      <c r="C24" s="12">
        <v>0</v>
      </c>
      <c r="D24" s="12">
        <v>0</v>
      </c>
      <c r="E24" s="9">
        <f t="shared" si="0"/>
        <v>0</v>
      </c>
    </row>
    <row r="25" s="1" customFormat="1" ht="17" customHeight="1" spans="1:5">
      <c r="A25" s="8">
        <v>1030159</v>
      </c>
      <c r="B25" s="8" t="s">
        <v>456</v>
      </c>
      <c r="C25" s="12">
        <v>0</v>
      </c>
      <c r="D25" s="12">
        <v>0</v>
      </c>
      <c r="E25" s="9">
        <f t="shared" si="0"/>
        <v>0</v>
      </c>
    </row>
    <row r="26" s="1" customFormat="1" ht="17" customHeight="1" spans="1:5">
      <c r="A26" s="8">
        <v>1030166</v>
      </c>
      <c r="B26" s="8" t="s">
        <v>336</v>
      </c>
      <c r="C26" s="12">
        <v>0</v>
      </c>
      <c r="D26" s="12">
        <v>0</v>
      </c>
      <c r="E26" s="9">
        <f t="shared" si="0"/>
        <v>0</v>
      </c>
    </row>
    <row r="27" s="1" customFormat="1" ht="17" customHeight="1" spans="1:5">
      <c r="A27" s="8">
        <v>1030168</v>
      </c>
      <c r="B27" s="8" t="s">
        <v>351</v>
      </c>
      <c r="C27" s="12">
        <v>0</v>
      </c>
      <c r="D27" s="12">
        <v>0</v>
      </c>
      <c r="E27" s="9">
        <f t="shared" si="0"/>
        <v>0</v>
      </c>
    </row>
    <row r="28" s="1" customFormat="1" ht="17" customHeight="1" spans="1:5">
      <c r="A28" s="8">
        <v>1030171</v>
      </c>
      <c r="B28" s="8" t="s">
        <v>393</v>
      </c>
      <c r="C28" s="12">
        <v>0</v>
      </c>
      <c r="D28" s="12">
        <v>0</v>
      </c>
      <c r="E28" s="9">
        <f t="shared" si="0"/>
        <v>0</v>
      </c>
    </row>
    <row r="29" s="1" customFormat="1" ht="17.25" customHeight="1" spans="1:5">
      <c r="A29" s="8">
        <v>1030175</v>
      </c>
      <c r="B29" s="8" t="s">
        <v>354</v>
      </c>
      <c r="C29" s="12">
        <v>0</v>
      </c>
      <c r="D29" s="12">
        <v>0</v>
      </c>
      <c r="E29" s="9">
        <f t="shared" si="0"/>
        <v>0</v>
      </c>
    </row>
    <row r="30" s="1" customFormat="1" ht="17.25" customHeight="1" spans="1:5">
      <c r="A30" s="8">
        <v>1030178</v>
      </c>
      <c r="B30" s="8" t="s">
        <v>457</v>
      </c>
      <c r="C30" s="12">
        <v>0</v>
      </c>
      <c r="D30" s="12">
        <v>0</v>
      </c>
      <c r="E30" s="9">
        <f t="shared" si="0"/>
        <v>0</v>
      </c>
    </row>
    <row r="31" s="1" customFormat="1" ht="17.25" customHeight="1" spans="1:5">
      <c r="A31" s="8">
        <v>1030180</v>
      </c>
      <c r="B31" s="8" t="s">
        <v>408</v>
      </c>
      <c r="C31" s="12">
        <v>0</v>
      </c>
      <c r="D31" s="12">
        <v>0</v>
      </c>
      <c r="E31" s="9">
        <f t="shared" si="0"/>
        <v>0</v>
      </c>
    </row>
    <row r="32" s="1" customFormat="1" ht="17.25" customHeight="1" spans="1:5">
      <c r="A32" s="8">
        <v>1030199</v>
      </c>
      <c r="B32" s="8" t="s">
        <v>458</v>
      </c>
      <c r="C32" s="12">
        <v>0</v>
      </c>
      <c r="D32" s="12">
        <v>0</v>
      </c>
      <c r="E32" s="9">
        <f t="shared" si="0"/>
        <v>0</v>
      </c>
    </row>
    <row r="33" s="1" customFormat="1" ht="17.25" customHeight="1" spans="1:5">
      <c r="A33" s="8">
        <v>1031003</v>
      </c>
      <c r="B33" s="8" t="s">
        <v>459</v>
      </c>
      <c r="C33" s="12">
        <v>0</v>
      </c>
      <c r="D33" s="12">
        <v>0</v>
      </c>
      <c r="E33" s="9">
        <f t="shared" si="0"/>
        <v>0</v>
      </c>
    </row>
    <row r="34" s="1" customFormat="1" ht="17.25" customHeight="1" spans="1:5">
      <c r="A34" s="8">
        <v>1031004</v>
      </c>
      <c r="B34" s="8" t="s">
        <v>460</v>
      </c>
      <c r="C34" s="12">
        <v>0</v>
      </c>
      <c r="D34" s="12">
        <v>0</v>
      </c>
      <c r="E34" s="9">
        <f t="shared" si="0"/>
        <v>0</v>
      </c>
    </row>
    <row r="35" s="1" customFormat="1" ht="17.25" customHeight="1" spans="1:5">
      <c r="A35" s="8">
        <v>1031005</v>
      </c>
      <c r="B35" s="8" t="s">
        <v>461</v>
      </c>
      <c r="C35" s="12">
        <v>0</v>
      </c>
      <c r="D35" s="12">
        <v>0</v>
      </c>
      <c r="E35" s="9">
        <f t="shared" si="0"/>
        <v>0</v>
      </c>
    </row>
    <row r="36" s="1" customFormat="1" ht="17.25" customHeight="1" spans="1:5">
      <c r="A36" s="8">
        <v>1031006</v>
      </c>
      <c r="B36" s="8" t="s">
        <v>462</v>
      </c>
      <c r="C36" s="12">
        <v>0</v>
      </c>
      <c r="D36" s="12">
        <v>0</v>
      </c>
      <c r="E36" s="9">
        <f t="shared" si="0"/>
        <v>0</v>
      </c>
    </row>
    <row r="37" s="1" customFormat="1" ht="17.25" customHeight="1" spans="1:5">
      <c r="A37" s="8">
        <v>1031007</v>
      </c>
      <c r="B37" s="8" t="s">
        <v>463</v>
      </c>
      <c r="C37" s="12">
        <v>0</v>
      </c>
      <c r="D37" s="12">
        <v>0</v>
      </c>
      <c r="E37" s="9">
        <f t="shared" si="0"/>
        <v>0</v>
      </c>
    </row>
    <row r="38" s="1" customFormat="1" ht="17.25" customHeight="1" spans="1:5">
      <c r="A38" s="8">
        <v>1031008</v>
      </c>
      <c r="B38" s="8" t="s">
        <v>464</v>
      </c>
      <c r="C38" s="12">
        <v>0</v>
      </c>
      <c r="D38" s="12">
        <v>0</v>
      </c>
      <c r="E38" s="9">
        <f t="shared" si="0"/>
        <v>0</v>
      </c>
    </row>
    <row r="39" s="1" customFormat="1" ht="17.25" customHeight="1" spans="1:5">
      <c r="A39" s="8">
        <v>1031009</v>
      </c>
      <c r="B39" s="8" t="s">
        <v>465</v>
      </c>
      <c r="C39" s="12">
        <v>0</v>
      </c>
      <c r="D39" s="12">
        <v>0</v>
      </c>
      <c r="E39" s="9">
        <f t="shared" si="0"/>
        <v>0</v>
      </c>
    </row>
    <row r="40" s="1" customFormat="1" ht="17.25" customHeight="1" spans="1:5">
      <c r="A40" s="8">
        <v>1031010</v>
      </c>
      <c r="B40" s="8" t="s">
        <v>466</v>
      </c>
      <c r="C40" s="12">
        <v>0</v>
      </c>
      <c r="D40" s="12">
        <v>0</v>
      </c>
      <c r="E40" s="9">
        <f t="shared" si="0"/>
        <v>0</v>
      </c>
    </row>
    <row r="41" s="1" customFormat="1" ht="17.25" customHeight="1" spans="1:5">
      <c r="A41" s="8">
        <v>1031011</v>
      </c>
      <c r="B41" s="8" t="s">
        <v>467</v>
      </c>
      <c r="C41" s="12">
        <v>0</v>
      </c>
      <c r="D41" s="12">
        <v>0</v>
      </c>
      <c r="E41" s="9">
        <f t="shared" si="0"/>
        <v>0</v>
      </c>
    </row>
    <row r="42" s="1" customFormat="1" ht="17.25" customHeight="1" spans="1:5">
      <c r="A42" s="8">
        <v>1031012</v>
      </c>
      <c r="B42" s="8" t="s">
        <v>468</v>
      </c>
      <c r="C42" s="12">
        <v>0</v>
      </c>
      <c r="D42" s="12">
        <v>0</v>
      </c>
      <c r="E42" s="9">
        <f t="shared" si="0"/>
        <v>0</v>
      </c>
    </row>
    <row r="43" s="1" customFormat="1" ht="17.25" customHeight="1" spans="1:5">
      <c r="A43" s="8">
        <v>1031013</v>
      </c>
      <c r="B43" s="8" t="s">
        <v>469</v>
      </c>
      <c r="C43" s="12">
        <v>0</v>
      </c>
      <c r="D43" s="12">
        <v>0</v>
      </c>
      <c r="E43" s="9">
        <f t="shared" si="0"/>
        <v>0</v>
      </c>
    </row>
    <row r="44" s="1" customFormat="1" ht="17.25" customHeight="1" spans="1:5">
      <c r="A44" s="8">
        <v>1031014</v>
      </c>
      <c r="B44" s="8" t="s">
        <v>470</v>
      </c>
      <c r="C44" s="12">
        <v>0</v>
      </c>
      <c r="D44" s="12">
        <v>0</v>
      </c>
      <c r="E44" s="9">
        <f t="shared" si="0"/>
        <v>0</v>
      </c>
    </row>
    <row r="45" s="1" customFormat="1" ht="17.25" customHeight="1" spans="1:5">
      <c r="A45" s="8">
        <v>1031099</v>
      </c>
      <c r="B45" s="8" t="s">
        <v>471</v>
      </c>
      <c r="C45" s="12">
        <v>0</v>
      </c>
      <c r="D45" s="12">
        <v>0</v>
      </c>
      <c r="E45" s="9">
        <f t="shared" si="0"/>
        <v>0</v>
      </c>
    </row>
    <row r="46" s="1" customFormat="1" ht="15.55" customHeight="1"/>
  </sheetData>
  <mergeCells count="3">
    <mergeCell ref="A1:E1"/>
    <mergeCell ref="A2:E2"/>
    <mergeCell ref="A3:E3"/>
  </mergeCells>
  <printOptions gridLines="1"/>
  <pageMargins left="0.75" right="0.75" top="1" bottom="1" header="0.5" footer="0.5"/>
  <headerFooter alignWithMargins="0" scaleWithDoc="0">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showGridLines="0" showZeros="0" workbookViewId="0">
      <selection activeCell="A1" sqref="A1:O1"/>
    </sheetView>
  </sheetViews>
  <sheetFormatPr defaultColWidth="9.15" defaultRowHeight="14.25"/>
  <cols>
    <col min="1" max="1" width="9.15833333333333" style="1" customWidth="1"/>
    <col min="2" max="2" width="53.625" style="1" customWidth="1"/>
    <col min="3" max="4" width="14.625" style="1" customWidth="1"/>
    <col min="5" max="5" width="14.75" style="1" customWidth="1"/>
    <col min="6" max="15" width="14.625" style="1" customWidth="1"/>
    <col min="16" max="16384" width="9.15" style="3" customWidth="1"/>
  </cols>
  <sheetData>
    <row r="1" s="1" customFormat="1" ht="34" customHeight="1" spans="1:15">
      <c r="A1" s="4" t="s">
        <v>472</v>
      </c>
      <c r="B1" s="4"/>
      <c r="C1" s="4"/>
      <c r="D1" s="4"/>
      <c r="E1" s="4"/>
      <c r="F1" s="4"/>
      <c r="G1" s="4"/>
      <c r="H1" s="4"/>
      <c r="I1" s="4"/>
      <c r="J1" s="4"/>
      <c r="K1" s="4"/>
      <c r="L1" s="4"/>
      <c r="M1" s="4"/>
      <c r="N1" s="4"/>
      <c r="O1" s="4"/>
    </row>
    <row r="2" s="1" customFormat="1" ht="16.95" customHeight="1" spans="1:15">
      <c r="A2" s="5" t="s">
        <v>473</v>
      </c>
      <c r="B2" s="5"/>
      <c r="C2" s="5"/>
      <c r="D2" s="5"/>
      <c r="E2" s="5"/>
      <c r="F2" s="5"/>
      <c r="G2" s="5"/>
      <c r="H2" s="5"/>
      <c r="I2" s="5"/>
      <c r="J2" s="5"/>
      <c r="K2" s="5"/>
      <c r="L2" s="5"/>
      <c r="M2" s="5"/>
      <c r="N2" s="5"/>
      <c r="O2" s="5"/>
    </row>
    <row r="3" s="1" customFormat="1" ht="16.95" customHeight="1" spans="1:15">
      <c r="A3" s="5" t="s">
        <v>313</v>
      </c>
      <c r="B3" s="5"/>
      <c r="C3" s="5"/>
      <c r="D3" s="5"/>
      <c r="E3" s="5"/>
      <c r="F3" s="5"/>
      <c r="G3" s="5"/>
      <c r="H3" s="5"/>
      <c r="I3" s="5"/>
      <c r="J3" s="5"/>
      <c r="K3" s="5"/>
      <c r="L3" s="5"/>
      <c r="M3" s="5"/>
      <c r="N3" s="5"/>
      <c r="O3" s="5"/>
    </row>
    <row r="4" s="2" customFormat="1" ht="16.95" customHeight="1" spans="1:15">
      <c r="A4" s="6" t="s">
        <v>3</v>
      </c>
      <c r="B4" s="6" t="s">
        <v>4</v>
      </c>
      <c r="C4" s="6" t="s">
        <v>443</v>
      </c>
      <c r="D4" s="6" t="s">
        <v>474</v>
      </c>
      <c r="E4" s="6"/>
      <c r="F4" s="6"/>
      <c r="G4" s="6"/>
      <c r="H4" s="6"/>
      <c r="I4" s="6"/>
      <c r="J4" s="6"/>
      <c r="K4" s="6"/>
      <c r="L4" s="6"/>
      <c r="M4" s="6"/>
      <c r="N4" s="6" t="s">
        <v>445</v>
      </c>
      <c r="O4" s="6" t="s">
        <v>5</v>
      </c>
    </row>
    <row r="5" s="2" customFormat="1" ht="19.5" customHeight="1" spans="1:15">
      <c r="A5" s="7"/>
      <c r="B5" s="7"/>
      <c r="C5" s="7"/>
      <c r="D5" s="7" t="s">
        <v>475</v>
      </c>
      <c r="E5" s="7" t="s">
        <v>476</v>
      </c>
      <c r="F5" s="7" t="s">
        <v>477</v>
      </c>
      <c r="G5" s="7" t="s">
        <v>319</v>
      </c>
      <c r="H5" s="7" t="s">
        <v>320</v>
      </c>
      <c r="I5" s="7" t="s">
        <v>321</v>
      </c>
      <c r="J5" s="7" t="s">
        <v>478</v>
      </c>
      <c r="K5" s="7" t="s">
        <v>479</v>
      </c>
      <c r="L5" s="7" t="s">
        <v>480</v>
      </c>
      <c r="M5" s="7" t="s">
        <v>481</v>
      </c>
      <c r="N5" s="7"/>
      <c r="O5" s="7"/>
    </row>
    <row r="6" s="1" customFormat="1" ht="16.95" customHeight="1" spans="1:15">
      <c r="A6" s="8"/>
      <c r="B6" s="6" t="s">
        <v>81</v>
      </c>
      <c r="C6" s="9">
        <f t="shared" ref="C6:M6" si="0">SUM(C7,C9,C13,C17,C20,C30,C36,C47,C49,C53,C57,C58)</f>
        <v>134270</v>
      </c>
      <c r="D6" s="9">
        <f t="shared" ref="D6:D58" si="1">SUM(E6:M6)</f>
        <v>49452</v>
      </c>
      <c r="E6" s="9">
        <f t="shared" si="0"/>
        <v>-387</v>
      </c>
      <c r="F6" s="9">
        <f t="shared" si="0"/>
        <v>0</v>
      </c>
      <c r="G6" s="9">
        <f t="shared" si="0"/>
        <v>0</v>
      </c>
      <c r="H6" s="9">
        <f t="shared" si="0"/>
        <v>0</v>
      </c>
      <c r="I6" s="9">
        <f t="shared" si="0"/>
        <v>1274</v>
      </c>
      <c r="J6" s="9">
        <f t="shared" si="0"/>
        <v>33972</v>
      </c>
      <c r="K6" s="9">
        <f t="shared" si="0"/>
        <v>0</v>
      </c>
      <c r="L6" s="9">
        <f t="shared" si="0"/>
        <v>0</v>
      </c>
      <c r="M6" s="9">
        <f t="shared" si="0"/>
        <v>14593</v>
      </c>
      <c r="N6" s="9">
        <f t="shared" ref="N6:N58" si="2">SUM(C6:D6)</f>
        <v>183722</v>
      </c>
      <c r="O6" s="9">
        <f>SUM(O7,O9,O13,O17,O20,O30,O36,O47,O49,O53,O57,O58)</f>
        <v>176899</v>
      </c>
    </row>
    <row r="7" s="1" customFormat="1" ht="16.95" customHeight="1" spans="1:15">
      <c r="A7" s="8">
        <v>206</v>
      </c>
      <c r="B7" s="10" t="s">
        <v>82</v>
      </c>
      <c r="C7" s="9">
        <f t="shared" ref="C7:M7" si="3">C8</f>
        <v>0</v>
      </c>
      <c r="D7" s="9">
        <f t="shared" si="1"/>
        <v>0</v>
      </c>
      <c r="E7" s="9">
        <f t="shared" si="3"/>
        <v>0</v>
      </c>
      <c r="F7" s="9">
        <f t="shared" si="3"/>
        <v>0</v>
      </c>
      <c r="G7" s="9">
        <f t="shared" si="3"/>
        <v>0</v>
      </c>
      <c r="H7" s="9">
        <f t="shared" si="3"/>
        <v>0</v>
      </c>
      <c r="I7" s="9">
        <f t="shared" si="3"/>
        <v>0</v>
      </c>
      <c r="J7" s="9">
        <f t="shared" si="3"/>
        <v>0</v>
      </c>
      <c r="K7" s="9">
        <f t="shared" si="3"/>
        <v>0</v>
      </c>
      <c r="L7" s="9">
        <f t="shared" si="3"/>
        <v>0</v>
      </c>
      <c r="M7" s="9">
        <f t="shared" si="3"/>
        <v>0</v>
      </c>
      <c r="N7" s="9">
        <f t="shared" si="2"/>
        <v>0</v>
      </c>
      <c r="O7" s="9">
        <f>O8</f>
        <v>0</v>
      </c>
    </row>
    <row r="8" s="1" customFormat="1" ht="16.95" customHeight="1" spans="1:15">
      <c r="A8" s="8">
        <v>20610</v>
      </c>
      <c r="B8" s="11" t="s">
        <v>83</v>
      </c>
      <c r="C8" s="12">
        <v>0</v>
      </c>
      <c r="D8" s="9">
        <f t="shared" si="1"/>
        <v>0</v>
      </c>
      <c r="E8" s="12">
        <v>0</v>
      </c>
      <c r="F8" s="12">
        <v>0</v>
      </c>
      <c r="G8" s="12">
        <v>0</v>
      </c>
      <c r="H8" s="12">
        <v>0</v>
      </c>
      <c r="I8" s="12">
        <v>0</v>
      </c>
      <c r="J8" s="12">
        <v>0</v>
      </c>
      <c r="K8" s="12">
        <v>0</v>
      </c>
      <c r="L8" s="12">
        <v>0</v>
      </c>
      <c r="M8" s="12">
        <v>0</v>
      </c>
      <c r="N8" s="9">
        <f t="shared" si="2"/>
        <v>0</v>
      </c>
      <c r="O8" s="9">
        <f>'[1]L09'!C7</f>
        <v>0</v>
      </c>
    </row>
    <row r="9" s="1" customFormat="1" ht="16.95" customHeight="1" spans="1:15">
      <c r="A9" s="8">
        <v>207</v>
      </c>
      <c r="B9" s="10" t="s">
        <v>90</v>
      </c>
      <c r="C9" s="9">
        <f t="shared" ref="C9:M9" si="4">SUM(C10:C12)</f>
        <v>57</v>
      </c>
      <c r="D9" s="9">
        <f t="shared" si="1"/>
        <v>31</v>
      </c>
      <c r="E9" s="9">
        <f t="shared" si="4"/>
        <v>31</v>
      </c>
      <c r="F9" s="9">
        <f t="shared" si="4"/>
        <v>0</v>
      </c>
      <c r="G9" s="9">
        <f t="shared" si="4"/>
        <v>0</v>
      </c>
      <c r="H9" s="9">
        <f t="shared" si="4"/>
        <v>0</v>
      </c>
      <c r="I9" s="9">
        <f t="shared" si="4"/>
        <v>0</v>
      </c>
      <c r="J9" s="9">
        <f t="shared" si="4"/>
        <v>0</v>
      </c>
      <c r="K9" s="9">
        <f t="shared" si="4"/>
        <v>0</v>
      </c>
      <c r="L9" s="9">
        <f t="shared" si="4"/>
        <v>0</v>
      </c>
      <c r="M9" s="9">
        <f t="shared" si="4"/>
        <v>0</v>
      </c>
      <c r="N9" s="9">
        <f t="shared" si="2"/>
        <v>88</v>
      </c>
      <c r="O9" s="9">
        <f>SUM(O10:O12)</f>
        <v>51</v>
      </c>
    </row>
    <row r="10" s="1" customFormat="1" ht="16.95" customHeight="1" spans="1:15">
      <c r="A10" s="8">
        <v>20707</v>
      </c>
      <c r="B10" s="11" t="s">
        <v>91</v>
      </c>
      <c r="C10" s="12">
        <v>0</v>
      </c>
      <c r="D10" s="9">
        <f t="shared" si="1"/>
        <v>31</v>
      </c>
      <c r="E10" s="12">
        <v>31</v>
      </c>
      <c r="F10" s="12">
        <v>0</v>
      </c>
      <c r="G10" s="12">
        <v>0</v>
      </c>
      <c r="H10" s="12">
        <v>0</v>
      </c>
      <c r="I10" s="12">
        <v>0</v>
      </c>
      <c r="J10" s="12">
        <v>0</v>
      </c>
      <c r="K10" s="12">
        <v>0</v>
      </c>
      <c r="L10" s="12">
        <v>0</v>
      </c>
      <c r="M10" s="12">
        <v>0</v>
      </c>
      <c r="N10" s="9">
        <f t="shared" si="2"/>
        <v>31</v>
      </c>
      <c r="O10" s="9">
        <f>'[1]L09'!C15</f>
        <v>1</v>
      </c>
    </row>
    <row r="11" s="1" customFormat="1" ht="19.8" customHeight="1" spans="1:15">
      <c r="A11" s="8">
        <v>20709</v>
      </c>
      <c r="B11" s="11" t="s">
        <v>96</v>
      </c>
      <c r="C11" s="12">
        <v>57</v>
      </c>
      <c r="D11" s="9">
        <f t="shared" si="1"/>
        <v>0</v>
      </c>
      <c r="E11" s="12">
        <v>0</v>
      </c>
      <c r="F11" s="12">
        <v>0</v>
      </c>
      <c r="G11" s="12">
        <v>0</v>
      </c>
      <c r="H11" s="12">
        <v>0</v>
      </c>
      <c r="I11" s="12">
        <v>0</v>
      </c>
      <c r="J11" s="12">
        <v>0</v>
      </c>
      <c r="K11" s="12">
        <v>0</v>
      </c>
      <c r="L11" s="12">
        <v>0</v>
      </c>
      <c r="M11" s="12">
        <v>0</v>
      </c>
      <c r="N11" s="9">
        <f t="shared" si="2"/>
        <v>57</v>
      </c>
      <c r="O11" s="9">
        <f>'[1]L09'!C20</f>
        <v>50</v>
      </c>
    </row>
    <row r="12" s="1" customFormat="1" ht="19.8" customHeight="1" spans="1:15">
      <c r="A12" s="8">
        <v>20710</v>
      </c>
      <c r="B12" s="11" t="s">
        <v>102</v>
      </c>
      <c r="C12" s="12">
        <v>0</v>
      </c>
      <c r="D12" s="9">
        <f t="shared" si="1"/>
        <v>0</v>
      </c>
      <c r="E12" s="13"/>
      <c r="F12" s="12">
        <v>0</v>
      </c>
      <c r="G12" s="13"/>
      <c r="H12" s="12">
        <v>0</v>
      </c>
      <c r="I12" s="12">
        <v>0</v>
      </c>
      <c r="J12" s="13"/>
      <c r="K12" s="13"/>
      <c r="L12" s="13"/>
      <c r="M12" s="12">
        <v>0</v>
      </c>
      <c r="N12" s="9">
        <f t="shared" si="2"/>
        <v>0</v>
      </c>
      <c r="O12" s="9">
        <f>'[1]L09'!C26</f>
        <v>0</v>
      </c>
    </row>
    <row r="13" s="1" customFormat="1" ht="16.95" customHeight="1" spans="1:15">
      <c r="A13" s="8">
        <v>208</v>
      </c>
      <c r="B13" s="10" t="s">
        <v>105</v>
      </c>
      <c r="C13" s="9">
        <f t="shared" ref="C13:M13" si="5">SUM(C14:C16)</f>
        <v>1600</v>
      </c>
      <c r="D13" s="9">
        <f t="shared" si="1"/>
        <v>-650</v>
      </c>
      <c r="E13" s="9">
        <f t="shared" si="5"/>
        <v>-650</v>
      </c>
      <c r="F13" s="9">
        <f t="shared" si="5"/>
        <v>0</v>
      </c>
      <c r="G13" s="9">
        <f t="shared" si="5"/>
        <v>0</v>
      </c>
      <c r="H13" s="9">
        <f t="shared" si="5"/>
        <v>0</v>
      </c>
      <c r="I13" s="9">
        <f t="shared" si="5"/>
        <v>0</v>
      </c>
      <c r="J13" s="9">
        <f t="shared" si="5"/>
        <v>0</v>
      </c>
      <c r="K13" s="9">
        <f t="shared" si="5"/>
        <v>0</v>
      </c>
      <c r="L13" s="9">
        <f t="shared" si="5"/>
        <v>0</v>
      </c>
      <c r="M13" s="9">
        <f t="shared" si="5"/>
        <v>0</v>
      </c>
      <c r="N13" s="9">
        <f t="shared" si="2"/>
        <v>950</v>
      </c>
      <c r="O13" s="9">
        <f>SUM(O14:O16)</f>
        <v>572</v>
      </c>
    </row>
    <row r="14" s="1" customFormat="1" ht="16.95" customHeight="1" spans="1:15">
      <c r="A14" s="8">
        <v>20822</v>
      </c>
      <c r="B14" s="11" t="s">
        <v>106</v>
      </c>
      <c r="C14" s="12">
        <v>1500</v>
      </c>
      <c r="D14" s="9">
        <f t="shared" si="1"/>
        <v>-550</v>
      </c>
      <c r="E14" s="12">
        <v>-550</v>
      </c>
      <c r="F14" s="12">
        <v>0</v>
      </c>
      <c r="G14" s="12">
        <v>0</v>
      </c>
      <c r="H14" s="12">
        <v>0</v>
      </c>
      <c r="I14" s="12">
        <v>0</v>
      </c>
      <c r="J14" s="12">
        <v>0</v>
      </c>
      <c r="K14" s="12">
        <v>0</v>
      </c>
      <c r="L14" s="12">
        <v>0</v>
      </c>
      <c r="M14" s="12">
        <v>0</v>
      </c>
      <c r="N14" s="9">
        <f t="shared" si="2"/>
        <v>950</v>
      </c>
      <c r="O14" s="9">
        <f>'[1]L09'!C30</f>
        <v>572</v>
      </c>
    </row>
    <row r="15" s="1" customFormat="1" ht="16.95" customHeight="1" spans="1:15">
      <c r="A15" s="8">
        <v>20823</v>
      </c>
      <c r="B15" s="11" t="s">
        <v>110</v>
      </c>
      <c r="C15" s="12">
        <v>100</v>
      </c>
      <c r="D15" s="9">
        <f t="shared" si="1"/>
        <v>-100</v>
      </c>
      <c r="E15" s="12">
        <v>-100</v>
      </c>
      <c r="F15" s="12">
        <v>0</v>
      </c>
      <c r="G15" s="12">
        <v>0</v>
      </c>
      <c r="H15" s="12">
        <v>0</v>
      </c>
      <c r="I15" s="12">
        <v>0</v>
      </c>
      <c r="J15" s="12">
        <v>0</v>
      </c>
      <c r="K15" s="12">
        <v>0</v>
      </c>
      <c r="L15" s="12">
        <v>0</v>
      </c>
      <c r="M15" s="12">
        <v>0</v>
      </c>
      <c r="N15" s="9">
        <f t="shared" si="2"/>
        <v>0</v>
      </c>
      <c r="O15" s="9">
        <f>'[1]L09'!C34</f>
        <v>0</v>
      </c>
    </row>
    <row r="16" s="1" customFormat="1" ht="19.8" customHeight="1" spans="1:15">
      <c r="A16" s="8">
        <v>20829</v>
      </c>
      <c r="B16" s="11" t="s">
        <v>112</v>
      </c>
      <c r="C16" s="12">
        <v>0</v>
      </c>
      <c r="D16" s="9">
        <f t="shared" si="1"/>
        <v>0</v>
      </c>
      <c r="E16" s="13"/>
      <c r="F16" s="12">
        <v>0</v>
      </c>
      <c r="G16" s="13"/>
      <c r="H16" s="12">
        <v>0</v>
      </c>
      <c r="I16" s="12">
        <v>0</v>
      </c>
      <c r="J16" s="13"/>
      <c r="K16" s="13"/>
      <c r="L16" s="13"/>
      <c r="M16" s="12">
        <v>0</v>
      </c>
      <c r="N16" s="9">
        <f t="shared" si="2"/>
        <v>0</v>
      </c>
      <c r="O16" s="9">
        <f>'[1]L09'!C38</f>
        <v>0</v>
      </c>
    </row>
    <row r="17" s="1" customFormat="1" ht="16.95" customHeight="1" spans="1:15">
      <c r="A17" s="8">
        <v>211</v>
      </c>
      <c r="B17" s="10" t="s">
        <v>114</v>
      </c>
      <c r="C17" s="9">
        <f t="shared" ref="C17:M17" si="6">SUM(C18:C19)</f>
        <v>0</v>
      </c>
      <c r="D17" s="9">
        <f t="shared" si="1"/>
        <v>0</v>
      </c>
      <c r="E17" s="9">
        <f t="shared" si="6"/>
        <v>0</v>
      </c>
      <c r="F17" s="9">
        <f t="shared" si="6"/>
        <v>0</v>
      </c>
      <c r="G17" s="9">
        <f t="shared" si="6"/>
        <v>0</v>
      </c>
      <c r="H17" s="9">
        <f t="shared" si="6"/>
        <v>0</v>
      </c>
      <c r="I17" s="9">
        <f t="shared" si="6"/>
        <v>0</v>
      </c>
      <c r="J17" s="9">
        <f t="shared" si="6"/>
        <v>0</v>
      </c>
      <c r="K17" s="9">
        <f t="shared" si="6"/>
        <v>0</v>
      </c>
      <c r="L17" s="9">
        <f t="shared" si="6"/>
        <v>0</v>
      </c>
      <c r="M17" s="9">
        <f t="shared" si="6"/>
        <v>0</v>
      </c>
      <c r="N17" s="9">
        <f t="shared" si="2"/>
        <v>0</v>
      </c>
      <c r="O17" s="9">
        <f>SUM(O18:O19)</f>
        <v>0</v>
      </c>
    </row>
    <row r="18" s="1" customFormat="1" ht="16.95" customHeight="1" spans="1:15">
      <c r="A18" s="8">
        <v>21160</v>
      </c>
      <c r="B18" s="11" t="s">
        <v>115</v>
      </c>
      <c r="C18" s="12">
        <v>0</v>
      </c>
      <c r="D18" s="9">
        <f t="shared" si="1"/>
        <v>0</v>
      </c>
      <c r="E18" s="12">
        <v>0</v>
      </c>
      <c r="F18" s="12">
        <v>0</v>
      </c>
      <c r="G18" s="12">
        <v>0</v>
      </c>
      <c r="H18" s="12">
        <v>0</v>
      </c>
      <c r="I18" s="12">
        <v>0</v>
      </c>
      <c r="J18" s="12">
        <v>0</v>
      </c>
      <c r="K18" s="12">
        <v>0</v>
      </c>
      <c r="L18" s="12">
        <v>0</v>
      </c>
      <c r="M18" s="12">
        <v>0</v>
      </c>
      <c r="N18" s="9">
        <f t="shared" si="2"/>
        <v>0</v>
      </c>
      <c r="O18" s="9">
        <f>'[1]L09'!C42</f>
        <v>0</v>
      </c>
    </row>
    <row r="19" s="1" customFormat="1" ht="16.95" customHeight="1" spans="1:15">
      <c r="A19" s="8">
        <v>21161</v>
      </c>
      <c r="B19" s="11" t="s">
        <v>120</v>
      </c>
      <c r="C19" s="12">
        <v>0</v>
      </c>
      <c r="D19" s="9">
        <f t="shared" si="1"/>
        <v>0</v>
      </c>
      <c r="E19" s="12">
        <v>0</v>
      </c>
      <c r="F19" s="12">
        <v>0</v>
      </c>
      <c r="G19" s="12">
        <v>0</v>
      </c>
      <c r="H19" s="12">
        <v>0</v>
      </c>
      <c r="I19" s="12">
        <v>0</v>
      </c>
      <c r="J19" s="12">
        <v>0</v>
      </c>
      <c r="K19" s="12">
        <v>0</v>
      </c>
      <c r="L19" s="12">
        <v>0</v>
      </c>
      <c r="M19" s="12">
        <v>0</v>
      </c>
      <c r="N19" s="9">
        <f t="shared" si="2"/>
        <v>0</v>
      </c>
      <c r="O19" s="9">
        <f>'[1]L09'!C47</f>
        <v>0</v>
      </c>
    </row>
    <row r="20" s="1" customFormat="1" ht="16.95" customHeight="1" spans="1:15">
      <c r="A20" s="8">
        <v>212</v>
      </c>
      <c r="B20" s="10" t="s">
        <v>125</v>
      </c>
      <c r="C20" s="9">
        <f t="shared" ref="C20:M20" si="7">SUM(C21:C29)</f>
        <v>130786</v>
      </c>
      <c r="D20" s="9">
        <f t="shared" si="1"/>
        <v>36938</v>
      </c>
      <c r="E20" s="9">
        <f t="shared" si="7"/>
        <v>0</v>
      </c>
      <c r="F20" s="9">
        <f t="shared" si="7"/>
        <v>0</v>
      </c>
      <c r="G20" s="9">
        <f t="shared" si="7"/>
        <v>0</v>
      </c>
      <c r="H20" s="9">
        <f t="shared" si="7"/>
        <v>0</v>
      </c>
      <c r="I20" s="9">
        <f t="shared" si="7"/>
        <v>-6800</v>
      </c>
      <c r="J20" s="9">
        <f t="shared" si="7"/>
        <v>33826</v>
      </c>
      <c r="K20" s="9">
        <f t="shared" si="7"/>
        <v>0</v>
      </c>
      <c r="L20" s="9">
        <f t="shared" si="7"/>
        <v>0</v>
      </c>
      <c r="M20" s="9">
        <f t="shared" si="7"/>
        <v>9912</v>
      </c>
      <c r="N20" s="9">
        <f t="shared" si="2"/>
        <v>167724</v>
      </c>
      <c r="O20" s="9">
        <f>SUM(O21:O29)</f>
        <v>161641</v>
      </c>
    </row>
    <row r="21" s="1" customFormat="1" ht="16.95" customHeight="1" spans="1:15">
      <c r="A21" s="8">
        <v>21208</v>
      </c>
      <c r="B21" s="11" t="s">
        <v>126</v>
      </c>
      <c r="C21" s="12">
        <v>93061</v>
      </c>
      <c r="D21" s="9">
        <f t="shared" si="1"/>
        <v>41752</v>
      </c>
      <c r="E21" s="12">
        <v>0</v>
      </c>
      <c r="F21" s="12">
        <v>-1211</v>
      </c>
      <c r="G21" s="12">
        <v>0</v>
      </c>
      <c r="H21" s="12">
        <v>0</v>
      </c>
      <c r="I21" s="12">
        <v>0</v>
      </c>
      <c r="J21" s="12">
        <v>33051</v>
      </c>
      <c r="K21" s="12">
        <v>0</v>
      </c>
      <c r="L21" s="12">
        <v>0</v>
      </c>
      <c r="M21" s="12">
        <v>9912</v>
      </c>
      <c r="N21" s="9">
        <f t="shared" si="2"/>
        <v>134813</v>
      </c>
      <c r="O21" s="9">
        <f>'[1]L09'!C53</f>
        <v>128730</v>
      </c>
    </row>
    <row r="22" s="1" customFormat="1" ht="16.95" customHeight="1" spans="1:15">
      <c r="A22" s="8">
        <v>21210</v>
      </c>
      <c r="B22" s="11" t="s">
        <v>139</v>
      </c>
      <c r="C22" s="12">
        <v>3090</v>
      </c>
      <c r="D22" s="9">
        <f t="shared" si="1"/>
        <v>310</v>
      </c>
      <c r="E22" s="12">
        <v>0</v>
      </c>
      <c r="F22" s="12">
        <v>0</v>
      </c>
      <c r="G22" s="12">
        <v>0</v>
      </c>
      <c r="H22" s="12">
        <v>0</v>
      </c>
      <c r="I22" s="12">
        <v>0</v>
      </c>
      <c r="J22" s="12">
        <v>310</v>
      </c>
      <c r="K22" s="12">
        <v>0</v>
      </c>
      <c r="L22" s="12">
        <v>0</v>
      </c>
      <c r="M22" s="12">
        <v>0</v>
      </c>
      <c r="N22" s="9">
        <f t="shared" si="2"/>
        <v>3400</v>
      </c>
      <c r="O22" s="9">
        <f>'[1]L09'!C66</f>
        <v>3400</v>
      </c>
    </row>
    <row r="23" s="1" customFormat="1" ht="16.95" customHeight="1" spans="1:15">
      <c r="A23" s="8">
        <v>21211</v>
      </c>
      <c r="B23" s="11" t="s">
        <v>141</v>
      </c>
      <c r="C23" s="12">
        <v>4635</v>
      </c>
      <c r="D23" s="9">
        <f t="shared" si="1"/>
        <v>465</v>
      </c>
      <c r="E23" s="12">
        <v>0</v>
      </c>
      <c r="F23" s="12">
        <v>0</v>
      </c>
      <c r="G23" s="12">
        <v>0</v>
      </c>
      <c r="H23" s="12">
        <v>0</v>
      </c>
      <c r="I23" s="12">
        <v>0</v>
      </c>
      <c r="J23" s="12">
        <v>465</v>
      </c>
      <c r="K23" s="12">
        <v>0</v>
      </c>
      <c r="L23" s="12">
        <v>0</v>
      </c>
      <c r="M23" s="12">
        <v>0</v>
      </c>
      <c r="N23" s="9">
        <f t="shared" si="2"/>
        <v>5100</v>
      </c>
      <c r="O23" s="9">
        <f>'[1]L09'!C70</f>
        <v>5100</v>
      </c>
    </row>
    <row r="24" s="1" customFormat="1" ht="16.95" customHeight="1" spans="1:15">
      <c r="A24" s="8">
        <v>21213</v>
      </c>
      <c r="B24" s="11" t="s">
        <v>142</v>
      </c>
      <c r="C24" s="12">
        <v>0</v>
      </c>
      <c r="D24" s="9">
        <f t="shared" si="1"/>
        <v>0</v>
      </c>
      <c r="E24" s="12">
        <v>0</v>
      </c>
      <c r="F24" s="12">
        <v>0</v>
      </c>
      <c r="G24" s="12">
        <v>0</v>
      </c>
      <c r="H24" s="12">
        <v>0</v>
      </c>
      <c r="I24" s="12">
        <v>0</v>
      </c>
      <c r="J24" s="12">
        <v>0</v>
      </c>
      <c r="K24" s="12">
        <v>0</v>
      </c>
      <c r="L24" s="12">
        <v>0</v>
      </c>
      <c r="M24" s="12">
        <v>0</v>
      </c>
      <c r="N24" s="9">
        <f t="shared" si="2"/>
        <v>0</v>
      </c>
      <c r="O24" s="9">
        <f>'[1]L09'!C71</f>
        <v>0</v>
      </c>
    </row>
    <row r="25" s="1" customFormat="1" ht="16.95" customHeight="1" spans="1:15">
      <c r="A25" s="8">
        <v>21214</v>
      </c>
      <c r="B25" s="11" t="s">
        <v>148</v>
      </c>
      <c r="C25" s="12">
        <v>0</v>
      </c>
      <c r="D25" s="9">
        <f t="shared" si="1"/>
        <v>0</v>
      </c>
      <c r="E25" s="12">
        <v>0</v>
      </c>
      <c r="F25" s="12">
        <v>0</v>
      </c>
      <c r="G25" s="12">
        <v>0</v>
      </c>
      <c r="H25" s="12">
        <v>0</v>
      </c>
      <c r="I25" s="12">
        <v>0</v>
      </c>
      <c r="J25" s="12">
        <v>0</v>
      </c>
      <c r="K25" s="12">
        <v>0</v>
      </c>
      <c r="L25" s="12">
        <v>0</v>
      </c>
      <c r="M25" s="12">
        <v>0</v>
      </c>
      <c r="N25" s="9">
        <f t="shared" si="2"/>
        <v>0</v>
      </c>
      <c r="O25" s="9">
        <f>'[1]L09'!C77</f>
        <v>0</v>
      </c>
    </row>
    <row r="26" s="1" customFormat="1" ht="19.8" customHeight="1" spans="1:15">
      <c r="A26" s="8">
        <v>21215</v>
      </c>
      <c r="B26" s="8" t="s">
        <v>152</v>
      </c>
      <c r="C26" s="12">
        <v>30000</v>
      </c>
      <c r="D26" s="9">
        <f t="shared" si="1"/>
        <v>-8789</v>
      </c>
      <c r="E26" s="13"/>
      <c r="F26" s="12">
        <v>1211</v>
      </c>
      <c r="G26" s="13"/>
      <c r="H26" s="12">
        <v>0</v>
      </c>
      <c r="I26" s="12">
        <v>-10000</v>
      </c>
      <c r="J26" s="13"/>
      <c r="K26" s="13"/>
      <c r="L26" s="13"/>
      <c r="M26" s="12">
        <v>0</v>
      </c>
      <c r="N26" s="9">
        <f t="shared" si="2"/>
        <v>21211</v>
      </c>
      <c r="O26" s="9">
        <f>'[1]L09'!C81</f>
        <v>21211</v>
      </c>
    </row>
    <row r="27" s="1" customFormat="1" ht="19.8" customHeight="1" spans="1:15">
      <c r="A27" s="8">
        <v>21216</v>
      </c>
      <c r="B27" s="8" t="s">
        <v>156</v>
      </c>
      <c r="C27" s="12">
        <v>0</v>
      </c>
      <c r="D27" s="9">
        <f t="shared" si="1"/>
        <v>3200</v>
      </c>
      <c r="E27" s="13"/>
      <c r="F27" s="12">
        <v>0</v>
      </c>
      <c r="G27" s="13"/>
      <c r="H27" s="12">
        <v>0</v>
      </c>
      <c r="I27" s="12">
        <v>3200</v>
      </c>
      <c r="J27" s="13"/>
      <c r="K27" s="13"/>
      <c r="L27" s="13"/>
      <c r="M27" s="12">
        <v>0</v>
      </c>
      <c r="N27" s="9">
        <f t="shared" si="2"/>
        <v>3200</v>
      </c>
      <c r="O27" s="9">
        <f>'[1]L09'!C85</f>
        <v>3200</v>
      </c>
    </row>
    <row r="28" s="1" customFormat="1" ht="19.8" customHeight="1" spans="1:15">
      <c r="A28" s="8">
        <v>21217</v>
      </c>
      <c r="B28" s="8" t="s">
        <v>158</v>
      </c>
      <c r="C28" s="12">
        <v>0</v>
      </c>
      <c r="D28" s="9">
        <f t="shared" si="1"/>
        <v>0</v>
      </c>
      <c r="E28" s="13"/>
      <c r="F28" s="12">
        <v>0</v>
      </c>
      <c r="G28" s="13"/>
      <c r="H28" s="12">
        <v>0</v>
      </c>
      <c r="I28" s="12">
        <v>0</v>
      </c>
      <c r="J28" s="13"/>
      <c r="K28" s="13"/>
      <c r="L28" s="13"/>
      <c r="M28" s="12">
        <v>0</v>
      </c>
      <c r="N28" s="9">
        <f t="shared" si="2"/>
        <v>0</v>
      </c>
      <c r="O28" s="9">
        <f>'[1]L09'!C89</f>
        <v>0</v>
      </c>
    </row>
    <row r="29" s="1" customFormat="1" ht="19.8" customHeight="1" spans="1:15">
      <c r="A29" s="8">
        <v>21218</v>
      </c>
      <c r="B29" s="8" t="s">
        <v>164</v>
      </c>
      <c r="C29" s="12">
        <v>0</v>
      </c>
      <c r="D29" s="9">
        <f t="shared" si="1"/>
        <v>0</v>
      </c>
      <c r="E29" s="13"/>
      <c r="F29" s="12">
        <v>0</v>
      </c>
      <c r="G29" s="13"/>
      <c r="H29" s="12">
        <v>0</v>
      </c>
      <c r="I29" s="12">
        <v>0</v>
      </c>
      <c r="J29" s="13"/>
      <c r="K29" s="13"/>
      <c r="L29" s="13"/>
      <c r="M29" s="12">
        <v>0</v>
      </c>
      <c r="N29" s="9">
        <f t="shared" si="2"/>
        <v>0</v>
      </c>
      <c r="O29" s="9">
        <f>'[1]L09'!C95</f>
        <v>0</v>
      </c>
    </row>
    <row r="30" s="1" customFormat="1" ht="16.95" customHeight="1" spans="1:15">
      <c r="A30" s="8">
        <v>213</v>
      </c>
      <c r="B30" s="10" t="s">
        <v>167</v>
      </c>
      <c r="C30" s="9">
        <f t="shared" ref="C30:M30" si="8">SUM(C31:C35)</f>
        <v>667</v>
      </c>
      <c r="D30" s="9">
        <f t="shared" si="1"/>
        <v>-40</v>
      </c>
      <c r="E30" s="9">
        <f t="shared" si="8"/>
        <v>-40</v>
      </c>
      <c r="F30" s="9">
        <f t="shared" si="8"/>
        <v>0</v>
      </c>
      <c r="G30" s="9">
        <f t="shared" si="8"/>
        <v>0</v>
      </c>
      <c r="H30" s="9">
        <f t="shared" si="8"/>
        <v>0</v>
      </c>
      <c r="I30" s="9">
        <f t="shared" si="8"/>
        <v>0</v>
      </c>
      <c r="J30" s="9">
        <f t="shared" si="8"/>
        <v>0</v>
      </c>
      <c r="K30" s="9">
        <f t="shared" si="8"/>
        <v>0</v>
      </c>
      <c r="L30" s="9">
        <f t="shared" si="8"/>
        <v>0</v>
      </c>
      <c r="M30" s="9">
        <f t="shared" si="8"/>
        <v>0</v>
      </c>
      <c r="N30" s="9">
        <f t="shared" si="2"/>
        <v>627</v>
      </c>
      <c r="O30" s="9">
        <f>SUM(O31:O35)</f>
        <v>577</v>
      </c>
    </row>
    <row r="31" s="1" customFormat="1" ht="16.95" customHeight="1" spans="1:15">
      <c r="A31" s="8">
        <v>21366</v>
      </c>
      <c r="B31" s="11" t="s">
        <v>168</v>
      </c>
      <c r="C31" s="12">
        <v>240</v>
      </c>
      <c r="D31" s="9">
        <f t="shared" si="1"/>
        <v>-40</v>
      </c>
      <c r="E31" s="12">
        <v>-40</v>
      </c>
      <c r="F31" s="12">
        <v>0</v>
      </c>
      <c r="G31" s="12">
        <v>0</v>
      </c>
      <c r="H31" s="12">
        <v>0</v>
      </c>
      <c r="I31" s="12">
        <v>0</v>
      </c>
      <c r="J31" s="12">
        <v>0</v>
      </c>
      <c r="K31" s="12">
        <v>0</v>
      </c>
      <c r="L31" s="12">
        <v>0</v>
      </c>
      <c r="M31" s="12">
        <v>0</v>
      </c>
      <c r="N31" s="9">
        <f t="shared" si="2"/>
        <v>200</v>
      </c>
      <c r="O31" s="9">
        <f>'[1]L09'!C99</f>
        <v>200</v>
      </c>
    </row>
    <row r="32" s="1" customFormat="1" ht="16.95" customHeight="1" spans="1:15">
      <c r="A32" s="8">
        <v>21367</v>
      </c>
      <c r="B32" s="11" t="s">
        <v>172</v>
      </c>
      <c r="C32" s="12">
        <v>0</v>
      </c>
      <c r="D32" s="9">
        <f t="shared" si="1"/>
        <v>0</v>
      </c>
      <c r="E32" s="12">
        <v>0</v>
      </c>
      <c r="F32" s="12">
        <v>0</v>
      </c>
      <c r="G32" s="12">
        <v>0</v>
      </c>
      <c r="H32" s="12">
        <v>0</v>
      </c>
      <c r="I32" s="12">
        <v>0</v>
      </c>
      <c r="J32" s="12">
        <v>0</v>
      </c>
      <c r="K32" s="12">
        <v>0</v>
      </c>
      <c r="L32" s="12">
        <v>0</v>
      </c>
      <c r="M32" s="12">
        <v>0</v>
      </c>
      <c r="N32" s="9">
        <f t="shared" si="2"/>
        <v>0</v>
      </c>
      <c r="O32" s="9">
        <f>'[1]L09'!C104</f>
        <v>0</v>
      </c>
    </row>
    <row r="33" s="1" customFormat="1" ht="16.95" customHeight="1" spans="1:15">
      <c r="A33" s="8">
        <v>21369</v>
      </c>
      <c r="B33" s="11" t="s">
        <v>175</v>
      </c>
      <c r="C33" s="12">
        <v>427</v>
      </c>
      <c r="D33" s="9">
        <f t="shared" si="1"/>
        <v>0</v>
      </c>
      <c r="E33" s="12">
        <v>0</v>
      </c>
      <c r="F33" s="12">
        <v>0</v>
      </c>
      <c r="G33" s="12">
        <v>0</v>
      </c>
      <c r="H33" s="12">
        <v>0</v>
      </c>
      <c r="I33" s="12">
        <v>0</v>
      </c>
      <c r="J33" s="12">
        <v>0</v>
      </c>
      <c r="K33" s="12">
        <v>0</v>
      </c>
      <c r="L33" s="12">
        <v>0</v>
      </c>
      <c r="M33" s="12">
        <v>0</v>
      </c>
      <c r="N33" s="9">
        <f t="shared" si="2"/>
        <v>427</v>
      </c>
      <c r="O33" s="9">
        <f>'[1]L09'!C109</f>
        <v>377</v>
      </c>
    </row>
    <row r="34" s="1" customFormat="1" ht="19.8" customHeight="1" spans="1:15">
      <c r="A34" s="8">
        <v>21370</v>
      </c>
      <c r="B34" s="11" t="s">
        <v>180</v>
      </c>
      <c r="C34" s="12">
        <v>0</v>
      </c>
      <c r="D34" s="9">
        <f t="shared" si="1"/>
        <v>0</v>
      </c>
      <c r="E34" s="13"/>
      <c r="F34" s="12">
        <v>0</v>
      </c>
      <c r="G34" s="13"/>
      <c r="H34" s="12">
        <v>0</v>
      </c>
      <c r="I34" s="12">
        <v>0</v>
      </c>
      <c r="J34" s="13"/>
      <c r="K34" s="13"/>
      <c r="L34" s="13"/>
      <c r="M34" s="12">
        <v>0</v>
      </c>
      <c r="N34" s="9">
        <f t="shared" si="2"/>
        <v>0</v>
      </c>
      <c r="O34" s="9">
        <f>'[1]L09'!C114</f>
        <v>0</v>
      </c>
    </row>
    <row r="35" s="1" customFormat="1" ht="19.8" customHeight="1" spans="1:15">
      <c r="A35" s="8">
        <v>21371</v>
      </c>
      <c r="B35" s="11" t="s">
        <v>183</v>
      </c>
      <c r="C35" s="12">
        <v>0</v>
      </c>
      <c r="D35" s="9">
        <f t="shared" si="1"/>
        <v>0</v>
      </c>
      <c r="E35" s="13"/>
      <c r="F35" s="12">
        <v>0</v>
      </c>
      <c r="G35" s="13"/>
      <c r="H35" s="12">
        <v>0</v>
      </c>
      <c r="I35" s="12">
        <v>0</v>
      </c>
      <c r="J35" s="13"/>
      <c r="K35" s="13"/>
      <c r="L35" s="13"/>
      <c r="M35" s="12">
        <v>0</v>
      </c>
      <c r="N35" s="9">
        <f t="shared" si="2"/>
        <v>0</v>
      </c>
      <c r="O35" s="9">
        <f>'[1]L09'!C117</f>
        <v>0</v>
      </c>
    </row>
    <row r="36" s="1" customFormat="1" ht="16.95" customHeight="1" spans="1:15">
      <c r="A36" s="8">
        <v>214</v>
      </c>
      <c r="B36" s="10" t="s">
        <v>188</v>
      </c>
      <c r="C36" s="9">
        <f t="shared" ref="C36:M36" si="9">SUM(C37:C46)</f>
        <v>500</v>
      </c>
      <c r="D36" s="9">
        <f t="shared" si="1"/>
        <v>-500</v>
      </c>
      <c r="E36" s="9">
        <f t="shared" si="9"/>
        <v>-500</v>
      </c>
      <c r="F36" s="9">
        <f t="shared" si="9"/>
        <v>0</v>
      </c>
      <c r="G36" s="9">
        <f t="shared" si="9"/>
        <v>0</v>
      </c>
      <c r="H36" s="9">
        <f t="shared" si="9"/>
        <v>0</v>
      </c>
      <c r="I36" s="9">
        <f t="shared" si="9"/>
        <v>0</v>
      </c>
      <c r="J36" s="9">
        <f t="shared" si="9"/>
        <v>0</v>
      </c>
      <c r="K36" s="9">
        <f t="shared" si="9"/>
        <v>0</v>
      </c>
      <c r="L36" s="9">
        <f t="shared" si="9"/>
        <v>0</v>
      </c>
      <c r="M36" s="9">
        <f t="shared" si="9"/>
        <v>0</v>
      </c>
      <c r="N36" s="9">
        <f t="shared" si="2"/>
        <v>0</v>
      </c>
      <c r="O36" s="9">
        <f>SUM(O37:O46)</f>
        <v>0</v>
      </c>
    </row>
    <row r="37" s="1" customFormat="1" ht="16.95" customHeight="1" spans="1:15">
      <c r="A37" s="8">
        <v>21460</v>
      </c>
      <c r="B37" s="11" t="s">
        <v>189</v>
      </c>
      <c r="C37" s="12">
        <v>0</v>
      </c>
      <c r="D37" s="9">
        <f t="shared" si="1"/>
        <v>0</v>
      </c>
      <c r="E37" s="12">
        <v>0</v>
      </c>
      <c r="F37" s="12">
        <v>0</v>
      </c>
      <c r="G37" s="12">
        <v>0</v>
      </c>
      <c r="H37" s="12">
        <v>0</v>
      </c>
      <c r="I37" s="12">
        <v>0</v>
      </c>
      <c r="J37" s="12">
        <v>0</v>
      </c>
      <c r="K37" s="12">
        <v>0</v>
      </c>
      <c r="L37" s="12">
        <v>0</v>
      </c>
      <c r="M37" s="12">
        <v>0</v>
      </c>
      <c r="N37" s="9">
        <f t="shared" si="2"/>
        <v>0</v>
      </c>
      <c r="O37" s="9">
        <f>'[1]L09'!C123</f>
        <v>0</v>
      </c>
    </row>
    <row r="38" s="1" customFormat="1" ht="16.95" customHeight="1" spans="1:15">
      <c r="A38" s="8">
        <v>21462</v>
      </c>
      <c r="B38" s="11" t="s">
        <v>194</v>
      </c>
      <c r="C38" s="12">
        <v>500</v>
      </c>
      <c r="D38" s="9">
        <f t="shared" si="1"/>
        <v>-500</v>
      </c>
      <c r="E38" s="12">
        <v>-500</v>
      </c>
      <c r="F38" s="12">
        <v>0</v>
      </c>
      <c r="G38" s="12">
        <v>0</v>
      </c>
      <c r="H38" s="12">
        <v>0</v>
      </c>
      <c r="I38" s="12">
        <v>0</v>
      </c>
      <c r="J38" s="12">
        <v>0</v>
      </c>
      <c r="K38" s="12">
        <v>0</v>
      </c>
      <c r="L38" s="12">
        <v>0</v>
      </c>
      <c r="M38" s="12">
        <v>0</v>
      </c>
      <c r="N38" s="9">
        <f t="shared" si="2"/>
        <v>0</v>
      </c>
      <c r="O38" s="9">
        <f>'[1]L09'!C128</f>
        <v>0</v>
      </c>
    </row>
    <row r="39" s="1" customFormat="1" ht="16.95" customHeight="1" spans="1:15">
      <c r="A39" s="8">
        <v>21463</v>
      </c>
      <c r="B39" s="11" t="s">
        <v>198</v>
      </c>
      <c r="C39" s="12">
        <v>0</v>
      </c>
      <c r="D39" s="9">
        <f t="shared" si="1"/>
        <v>0</v>
      </c>
      <c r="E39" s="12">
        <v>0</v>
      </c>
      <c r="F39" s="12">
        <v>0</v>
      </c>
      <c r="G39" s="12">
        <v>0</v>
      </c>
      <c r="H39" s="12">
        <v>0</v>
      </c>
      <c r="I39" s="12">
        <v>0</v>
      </c>
      <c r="J39" s="12">
        <v>0</v>
      </c>
      <c r="K39" s="12">
        <v>0</v>
      </c>
      <c r="L39" s="12">
        <v>0</v>
      </c>
      <c r="M39" s="12">
        <v>0</v>
      </c>
      <c r="N39" s="9">
        <f t="shared" si="2"/>
        <v>0</v>
      </c>
      <c r="O39" s="9">
        <f>'[1]L09'!C133</f>
        <v>0</v>
      </c>
    </row>
    <row r="40" s="1" customFormat="1" ht="16.95" customHeight="1" spans="1:15">
      <c r="A40" s="8">
        <v>21464</v>
      </c>
      <c r="B40" s="11" t="s">
        <v>203</v>
      </c>
      <c r="C40" s="12">
        <v>0</v>
      </c>
      <c r="D40" s="9">
        <f t="shared" si="1"/>
        <v>0</v>
      </c>
      <c r="E40" s="12">
        <v>0</v>
      </c>
      <c r="F40" s="12">
        <v>0</v>
      </c>
      <c r="G40" s="12">
        <v>0</v>
      </c>
      <c r="H40" s="12">
        <v>0</v>
      </c>
      <c r="I40" s="12">
        <v>0</v>
      </c>
      <c r="J40" s="12">
        <v>0</v>
      </c>
      <c r="K40" s="12">
        <v>0</v>
      </c>
      <c r="L40" s="12">
        <v>0</v>
      </c>
      <c r="M40" s="12">
        <v>0</v>
      </c>
      <c r="N40" s="9">
        <f t="shared" si="2"/>
        <v>0</v>
      </c>
      <c r="O40" s="9">
        <f>'[1]L09'!C138</f>
        <v>0</v>
      </c>
    </row>
    <row r="41" s="1" customFormat="1" ht="16.95" customHeight="1" spans="1:15">
      <c r="A41" s="8">
        <v>21468</v>
      </c>
      <c r="B41" s="11" t="s">
        <v>212</v>
      </c>
      <c r="C41" s="12">
        <v>0</v>
      </c>
      <c r="D41" s="9">
        <f t="shared" si="1"/>
        <v>0</v>
      </c>
      <c r="E41" s="12">
        <v>0</v>
      </c>
      <c r="F41" s="12">
        <v>0</v>
      </c>
      <c r="G41" s="12">
        <v>0</v>
      </c>
      <c r="H41" s="12">
        <v>0</v>
      </c>
      <c r="I41" s="12">
        <v>0</v>
      </c>
      <c r="J41" s="12">
        <v>0</v>
      </c>
      <c r="K41" s="12">
        <v>0</v>
      </c>
      <c r="L41" s="12">
        <v>0</v>
      </c>
      <c r="M41" s="12">
        <v>0</v>
      </c>
      <c r="N41" s="9">
        <f t="shared" si="2"/>
        <v>0</v>
      </c>
      <c r="O41" s="9">
        <f>'[1]L09'!C147</f>
        <v>0</v>
      </c>
    </row>
    <row r="42" s="1" customFormat="1" ht="16.95" customHeight="1" spans="1:15">
      <c r="A42" s="8">
        <v>21469</v>
      </c>
      <c r="B42" s="11" t="s">
        <v>219</v>
      </c>
      <c r="C42" s="12">
        <v>0</v>
      </c>
      <c r="D42" s="9">
        <f t="shared" si="1"/>
        <v>0</v>
      </c>
      <c r="E42" s="12">
        <v>0</v>
      </c>
      <c r="F42" s="12">
        <v>0</v>
      </c>
      <c r="G42" s="12">
        <v>0</v>
      </c>
      <c r="H42" s="12">
        <v>0</v>
      </c>
      <c r="I42" s="12">
        <v>0</v>
      </c>
      <c r="J42" s="12">
        <v>0</v>
      </c>
      <c r="K42" s="12">
        <v>0</v>
      </c>
      <c r="L42" s="12">
        <v>0</v>
      </c>
      <c r="M42" s="12">
        <v>0</v>
      </c>
      <c r="N42" s="9">
        <f t="shared" si="2"/>
        <v>0</v>
      </c>
      <c r="O42" s="9">
        <f>'[1]L09'!C154</f>
        <v>0</v>
      </c>
    </row>
    <row r="43" s="1" customFormat="1" ht="19.8" customHeight="1" spans="1:15">
      <c r="A43" s="8">
        <v>21470</v>
      </c>
      <c r="B43" s="11" t="s">
        <v>228</v>
      </c>
      <c r="C43" s="12">
        <v>0</v>
      </c>
      <c r="D43" s="9">
        <f t="shared" si="1"/>
        <v>0</v>
      </c>
      <c r="E43" s="13"/>
      <c r="F43" s="12">
        <v>0</v>
      </c>
      <c r="G43" s="13"/>
      <c r="H43" s="12">
        <v>0</v>
      </c>
      <c r="I43" s="12">
        <v>0</v>
      </c>
      <c r="J43" s="13"/>
      <c r="K43" s="13"/>
      <c r="L43" s="13"/>
      <c r="M43" s="12">
        <v>0</v>
      </c>
      <c r="N43" s="9">
        <f t="shared" si="2"/>
        <v>0</v>
      </c>
      <c r="O43" s="9">
        <f>'[1]L09'!C163</f>
        <v>0</v>
      </c>
    </row>
    <row r="44" s="1" customFormat="1" ht="19.8" customHeight="1" spans="1:15">
      <c r="A44" s="8">
        <v>21471</v>
      </c>
      <c r="B44" s="11" t="s">
        <v>231</v>
      </c>
      <c r="C44" s="12">
        <v>0</v>
      </c>
      <c r="D44" s="9">
        <f t="shared" si="1"/>
        <v>0</v>
      </c>
      <c r="E44" s="13"/>
      <c r="F44" s="12">
        <v>0</v>
      </c>
      <c r="G44" s="13"/>
      <c r="H44" s="12">
        <v>0</v>
      </c>
      <c r="I44" s="12">
        <v>0</v>
      </c>
      <c r="J44" s="13"/>
      <c r="K44" s="13"/>
      <c r="L44" s="13"/>
      <c r="M44" s="12">
        <v>0</v>
      </c>
      <c r="N44" s="9">
        <f t="shared" si="2"/>
        <v>0</v>
      </c>
      <c r="O44" s="9">
        <f>'[1]L09'!C166</f>
        <v>0</v>
      </c>
    </row>
    <row r="45" s="1" customFormat="1" ht="19.8" customHeight="1" spans="1:15">
      <c r="A45" s="8">
        <v>21472</v>
      </c>
      <c r="B45" s="11" t="s">
        <v>233</v>
      </c>
      <c r="C45" s="12">
        <v>0</v>
      </c>
      <c r="D45" s="9">
        <f t="shared" si="1"/>
        <v>0</v>
      </c>
      <c r="E45" s="13"/>
      <c r="F45" s="12">
        <v>0</v>
      </c>
      <c r="G45" s="13"/>
      <c r="H45" s="12">
        <v>0</v>
      </c>
      <c r="I45" s="12">
        <v>0</v>
      </c>
      <c r="J45" s="13"/>
      <c r="K45" s="13"/>
      <c r="L45" s="13"/>
      <c r="M45" s="12">
        <v>0</v>
      </c>
      <c r="N45" s="9">
        <f t="shared" si="2"/>
        <v>0</v>
      </c>
      <c r="O45" s="9">
        <f>'[1]L09'!C169</f>
        <v>0</v>
      </c>
    </row>
    <row r="46" s="1" customFormat="1" ht="19.8" customHeight="1" spans="1:15">
      <c r="A46" s="8">
        <v>21473</v>
      </c>
      <c r="B46" s="11" t="s">
        <v>234</v>
      </c>
      <c r="C46" s="12">
        <v>0</v>
      </c>
      <c r="D46" s="9">
        <f t="shared" si="1"/>
        <v>0</v>
      </c>
      <c r="E46" s="13"/>
      <c r="F46" s="12">
        <v>0</v>
      </c>
      <c r="G46" s="13"/>
      <c r="H46" s="12">
        <v>0</v>
      </c>
      <c r="I46" s="12">
        <v>0</v>
      </c>
      <c r="J46" s="13"/>
      <c r="K46" s="13"/>
      <c r="L46" s="13"/>
      <c r="M46" s="12">
        <v>0</v>
      </c>
      <c r="N46" s="9">
        <f t="shared" si="2"/>
        <v>0</v>
      </c>
      <c r="O46" s="9">
        <f>'[1]L09'!C170</f>
        <v>0</v>
      </c>
    </row>
    <row r="47" s="1" customFormat="1" ht="16.95" customHeight="1" spans="1:15">
      <c r="A47" s="8">
        <v>215</v>
      </c>
      <c r="B47" s="10" t="s">
        <v>238</v>
      </c>
      <c r="C47" s="9">
        <f t="shared" ref="C47:M47" si="10">C48</f>
        <v>0</v>
      </c>
      <c r="D47" s="9">
        <f t="shared" si="1"/>
        <v>0</v>
      </c>
      <c r="E47" s="9">
        <f t="shared" si="10"/>
        <v>0</v>
      </c>
      <c r="F47" s="9">
        <f t="shared" si="10"/>
        <v>0</v>
      </c>
      <c r="G47" s="9">
        <f t="shared" si="10"/>
        <v>0</v>
      </c>
      <c r="H47" s="9">
        <f t="shared" si="10"/>
        <v>0</v>
      </c>
      <c r="I47" s="9">
        <f t="shared" si="10"/>
        <v>0</v>
      </c>
      <c r="J47" s="9">
        <f t="shared" si="10"/>
        <v>0</v>
      </c>
      <c r="K47" s="9">
        <f t="shared" si="10"/>
        <v>0</v>
      </c>
      <c r="L47" s="9">
        <f t="shared" si="10"/>
        <v>0</v>
      </c>
      <c r="M47" s="9">
        <f t="shared" si="10"/>
        <v>0</v>
      </c>
      <c r="N47" s="9">
        <f t="shared" si="2"/>
        <v>0</v>
      </c>
      <c r="O47" s="9">
        <f>O48</f>
        <v>0</v>
      </c>
    </row>
    <row r="48" s="1" customFormat="1" ht="16.95" customHeight="1" spans="1:15">
      <c r="A48" s="8">
        <v>21562</v>
      </c>
      <c r="B48" s="11" t="s">
        <v>239</v>
      </c>
      <c r="C48" s="12">
        <v>0</v>
      </c>
      <c r="D48" s="9">
        <f t="shared" si="1"/>
        <v>0</v>
      </c>
      <c r="E48" s="12">
        <v>0</v>
      </c>
      <c r="F48" s="12">
        <v>0</v>
      </c>
      <c r="G48" s="12">
        <v>0</v>
      </c>
      <c r="H48" s="12">
        <v>0</v>
      </c>
      <c r="I48" s="12">
        <v>0</v>
      </c>
      <c r="J48" s="12">
        <v>0</v>
      </c>
      <c r="K48" s="12">
        <v>0</v>
      </c>
      <c r="L48" s="12">
        <v>0</v>
      </c>
      <c r="M48" s="12">
        <v>0</v>
      </c>
      <c r="N48" s="9">
        <f t="shared" si="2"/>
        <v>0</v>
      </c>
      <c r="O48" s="9">
        <f>'[1]L09'!C175</f>
        <v>0</v>
      </c>
    </row>
    <row r="49" s="1" customFormat="1" ht="16.95" customHeight="1" spans="1:15">
      <c r="A49" s="8">
        <v>217</v>
      </c>
      <c r="B49" s="10" t="s">
        <v>243</v>
      </c>
      <c r="C49" s="9">
        <f t="shared" ref="C49:M49" si="11">C50</f>
        <v>0</v>
      </c>
      <c r="D49" s="9">
        <f t="shared" si="1"/>
        <v>0</v>
      </c>
      <c r="E49" s="9">
        <f t="shared" si="11"/>
        <v>0</v>
      </c>
      <c r="F49" s="9">
        <f t="shared" si="11"/>
        <v>0</v>
      </c>
      <c r="G49" s="9">
        <f t="shared" si="11"/>
        <v>0</v>
      </c>
      <c r="H49" s="9">
        <f t="shared" si="11"/>
        <v>0</v>
      </c>
      <c r="I49" s="9">
        <f t="shared" si="11"/>
        <v>0</v>
      </c>
      <c r="J49" s="9">
        <f t="shared" si="11"/>
        <v>0</v>
      </c>
      <c r="K49" s="9">
        <f t="shared" si="11"/>
        <v>0</v>
      </c>
      <c r="L49" s="9">
        <f t="shared" si="11"/>
        <v>0</v>
      </c>
      <c r="M49" s="9">
        <f t="shared" si="11"/>
        <v>0</v>
      </c>
      <c r="N49" s="9">
        <f t="shared" si="2"/>
        <v>0</v>
      </c>
      <c r="O49" s="9">
        <f>O50</f>
        <v>0</v>
      </c>
    </row>
    <row r="50" s="1" customFormat="1" ht="16.95" customHeight="1" spans="1:15">
      <c r="A50" s="8">
        <v>21704</v>
      </c>
      <c r="B50" s="11" t="s">
        <v>244</v>
      </c>
      <c r="C50" s="9">
        <f t="shared" ref="C50:M50" si="12">SUM(C51:C52)</f>
        <v>0</v>
      </c>
      <c r="D50" s="9">
        <f t="shared" si="1"/>
        <v>0</v>
      </c>
      <c r="E50" s="9">
        <f t="shared" si="12"/>
        <v>0</v>
      </c>
      <c r="F50" s="9">
        <f t="shared" si="12"/>
        <v>0</v>
      </c>
      <c r="G50" s="9">
        <f t="shared" si="12"/>
        <v>0</v>
      </c>
      <c r="H50" s="9">
        <f t="shared" si="12"/>
        <v>0</v>
      </c>
      <c r="I50" s="9">
        <f t="shared" si="12"/>
        <v>0</v>
      </c>
      <c r="J50" s="9">
        <f t="shared" si="12"/>
        <v>0</v>
      </c>
      <c r="K50" s="9">
        <f t="shared" si="12"/>
        <v>0</v>
      </c>
      <c r="L50" s="9">
        <f t="shared" si="12"/>
        <v>0</v>
      </c>
      <c r="M50" s="9">
        <f t="shared" si="12"/>
        <v>0</v>
      </c>
      <c r="N50" s="9">
        <f t="shared" si="2"/>
        <v>0</v>
      </c>
      <c r="O50" s="9">
        <f>SUM(O51:O52)</f>
        <v>0</v>
      </c>
    </row>
    <row r="51" s="1" customFormat="1" ht="16.95" customHeight="1" spans="1:15">
      <c r="A51" s="8">
        <v>2170402</v>
      </c>
      <c r="B51" s="11" t="s">
        <v>245</v>
      </c>
      <c r="C51" s="12">
        <v>0</v>
      </c>
      <c r="D51" s="9">
        <f t="shared" si="1"/>
        <v>0</v>
      </c>
      <c r="E51" s="12">
        <v>0</v>
      </c>
      <c r="F51" s="12">
        <v>0</v>
      </c>
      <c r="G51" s="12">
        <v>0</v>
      </c>
      <c r="H51" s="12">
        <v>0</v>
      </c>
      <c r="I51" s="12">
        <v>0</v>
      </c>
      <c r="J51" s="12">
        <v>0</v>
      </c>
      <c r="K51" s="12">
        <v>0</v>
      </c>
      <c r="L51" s="12">
        <v>0</v>
      </c>
      <c r="M51" s="12">
        <v>0</v>
      </c>
      <c r="N51" s="9">
        <f t="shared" si="2"/>
        <v>0</v>
      </c>
      <c r="O51" s="9">
        <f>'[1]L09'!C181</f>
        <v>0</v>
      </c>
    </row>
    <row r="52" s="1" customFormat="1" ht="16.95" customHeight="1" spans="1:15">
      <c r="A52" s="8">
        <v>2170403</v>
      </c>
      <c r="B52" s="11" t="s">
        <v>246</v>
      </c>
      <c r="C52" s="12">
        <v>0</v>
      </c>
      <c r="D52" s="9">
        <f t="shared" si="1"/>
        <v>0</v>
      </c>
      <c r="E52" s="12">
        <v>0</v>
      </c>
      <c r="F52" s="12">
        <v>0</v>
      </c>
      <c r="G52" s="12">
        <v>0</v>
      </c>
      <c r="H52" s="12">
        <v>0</v>
      </c>
      <c r="I52" s="12">
        <v>0</v>
      </c>
      <c r="J52" s="12">
        <v>0</v>
      </c>
      <c r="K52" s="12">
        <v>0</v>
      </c>
      <c r="L52" s="12">
        <v>0</v>
      </c>
      <c r="M52" s="12">
        <v>0</v>
      </c>
      <c r="N52" s="9">
        <f t="shared" si="2"/>
        <v>0</v>
      </c>
      <c r="O52" s="9">
        <f>'[1]L09'!C182</f>
        <v>0</v>
      </c>
    </row>
    <row r="53" s="1" customFormat="1" ht="16.95" customHeight="1" spans="1:15">
      <c r="A53" s="8">
        <v>229</v>
      </c>
      <c r="B53" s="10" t="s">
        <v>247</v>
      </c>
      <c r="C53" s="9">
        <f t="shared" ref="C53:M53" si="13">SUM(C54:C56)</f>
        <v>660</v>
      </c>
      <c r="D53" s="9">
        <f t="shared" si="1"/>
        <v>8846</v>
      </c>
      <c r="E53" s="9">
        <f t="shared" si="13"/>
        <v>772</v>
      </c>
      <c r="F53" s="9">
        <f t="shared" si="13"/>
        <v>0</v>
      </c>
      <c r="G53" s="9">
        <f t="shared" si="13"/>
        <v>0</v>
      </c>
      <c r="H53" s="9">
        <f t="shared" si="13"/>
        <v>0</v>
      </c>
      <c r="I53" s="9">
        <f t="shared" si="13"/>
        <v>8074</v>
      </c>
      <c r="J53" s="9">
        <f t="shared" si="13"/>
        <v>0</v>
      </c>
      <c r="K53" s="9">
        <f t="shared" si="13"/>
        <v>0</v>
      </c>
      <c r="L53" s="9">
        <f t="shared" si="13"/>
        <v>0</v>
      </c>
      <c r="M53" s="9">
        <f t="shared" si="13"/>
        <v>0</v>
      </c>
      <c r="N53" s="9">
        <f t="shared" si="2"/>
        <v>9506</v>
      </c>
      <c r="O53" s="9">
        <f>SUM(O54:O56)</f>
        <v>9231</v>
      </c>
    </row>
    <row r="54" s="1" customFormat="1" ht="19.8" customHeight="1" spans="1:15">
      <c r="A54" s="8">
        <v>22904</v>
      </c>
      <c r="B54" s="11" t="s">
        <v>248</v>
      </c>
      <c r="C54" s="12">
        <v>0</v>
      </c>
      <c r="D54" s="9">
        <f t="shared" si="1"/>
        <v>8074</v>
      </c>
      <c r="E54" s="12">
        <v>0</v>
      </c>
      <c r="F54" s="12">
        <v>0</v>
      </c>
      <c r="G54" s="12">
        <v>0</v>
      </c>
      <c r="H54" s="12">
        <v>0</v>
      </c>
      <c r="I54" s="12">
        <v>8074</v>
      </c>
      <c r="J54" s="12">
        <v>0</v>
      </c>
      <c r="K54" s="12">
        <v>0</v>
      </c>
      <c r="L54" s="12">
        <v>0</v>
      </c>
      <c r="M54" s="12">
        <v>0</v>
      </c>
      <c r="N54" s="9">
        <f t="shared" si="2"/>
        <v>8074</v>
      </c>
      <c r="O54" s="9">
        <f>'[1]L09'!C184</f>
        <v>8074</v>
      </c>
    </row>
    <row r="55" s="1" customFormat="1" ht="16.95" customHeight="1" spans="1:15">
      <c r="A55" s="8">
        <v>22908</v>
      </c>
      <c r="B55" s="11" t="s">
        <v>252</v>
      </c>
      <c r="C55" s="12">
        <v>60</v>
      </c>
      <c r="D55" s="9">
        <f t="shared" si="1"/>
        <v>233</v>
      </c>
      <c r="E55" s="12">
        <v>233</v>
      </c>
      <c r="F55" s="12">
        <v>0</v>
      </c>
      <c r="G55" s="12">
        <v>0</v>
      </c>
      <c r="H55" s="12">
        <v>0</v>
      </c>
      <c r="I55" s="12">
        <v>0</v>
      </c>
      <c r="J55" s="12">
        <v>0</v>
      </c>
      <c r="K55" s="12">
        <v>0</v>
      </c>
      <c r="L55" s="12">
        <v>0</v>
      </c>
      <c r="M55" s="12">
        <v>0</v>
      </c>
      <c r="N55" s="9">
        <f t="shared" si="2"/>
        <v>293</v>
      </c>
      <c r="O55" s="9">
        <f>'[1]L09'!C188</f>
        <v>172</v>
      </c>
    </row>
    <row r="56" s="1" customFormat="1" ht="16.95" customHeight="1" spans="1:15">
      <c r="A56" s="8">
        <v>22960</v>
      </c>
      <c r="B56" s="11" t="s">
        <v>261</v>
      </c>
      <c r="C56" s="12">
        <v>600</v>
      </c>
      <c r="D56" s="9">
        <f t="shared" si="1"/>
        <v>539</v>
      </c>
      <c r="E56" s="12">
        <v>539</v>
      </c>
      <c r="F56" s="12">
        <v>0</v>
      </c>
      <c r="G56" s="12">
        <v>0</v>
      </c>
      <c r="H56" s="12">
        <v>0</v>
      </c>
      <c r="I56" s="12">
        <v>0</v>
      </c>
      <c r="J56" s="12">
        <v>0</v>
      </c>
      <c r="K56" s="12">
        <v>0</v>
      </c>
      <c r="L56" s="12">
        <v>0</v>
      </c>
      <c r="M56" s="12">
        <v>0</v>
      </c>
      <c r="N56" s="9">
        <f t="shared" si="2"/>
        <v>1139</v>
      </c>
      <c r="O56" s="9">
        <f>'[1]L09'!C197</f>
        <v>985</v>
      </c>
    </row>
    <row r="57" s="1" customFormat="1" ht="16.95" customHeight="1" spans="1:15">
      <c r="A57" s="8">
        <v>232</v>
      </c>
      <c r="B57" s="10" t="s">
        <v>273</v>
      </c>
      <c r="C57" s="12">
        <v>0</v>
      </c>
      <c r="D57" s="9">
        <f t="shared" si="1"/>
        <v>4793</v>
      </c>
      <c r="E57" s="12">
        <v>0</v>
      </c>
      <c r="F57" s="12">
        <v>0</v>
      </c>
      <c r="G57" s="12">
        <v>0</v>
      </c>
      <c r="H57" s="12">
        <v>0</v>
      </c>
      <c r="I57" s="12">
        <v>0</v>
      </c>
      <c r="J57" s="12">
        <v>137</v>
      </c>
      <c r="K57" s="12">
        <v>0</v>
      </c>
      <c r="L57" s="12">
        <v>0</v>
      </c>
      <c r="M57" s="12">
        <v>4656</v>
      </c>
      <c r="N57" s="9">
        <f t="shared" si="2"/>
        <v>4793</v>
      </c>
      <c r="O57" s="9">
        <f>'[1]L09'!C209</f>
        <v>4793</v>
      </c>
    </row>
    <row r="58" s="1" customFormat="1" ht="16.95" customHeight="1" spans="1:15">
      <c r="A58" s="8">
        <v>233</v>
      </c>
      <c r="B58" s="10" t="s">
        <v>292</v>
      </c>
      <c r="C58" s="12">
        <v>0</v>
      </c>
      <c r="D58" s="9">
        <f t="shared" si="1"/>
        <v>34</v>
      </c>
      <c r="E58" s="12">
        <v>0</v>
      </c>
      <c r="F58" s="12">
        <v>0</v>
      </c>
      <c r="G58" s="12">
        <v>0</v>
      </c>
      <c r="H58" s="12">
        <v>0</v>
      </c>
      <c r="I58" s="12">
        <v>0</v>
      </c>
      <c r="J58" s="12">
        <v>9</v>
      </c>
      <c r="K58" s="12">
        <v>0</v>
      </c>
      <c r="L58" s="12">
        <v>0</v>
      </c>
      <c r="M58" s="12">
        <v>25</v>
      </c>
      <c r="N58" s="9">
        <f t="shared" si="2"/>
        <v>34</v>
      </c>
      <c r="O58" s="9">
        <f>'[1]L09'!C228</f>
        <v>34</v>
      </c>
    </row>
    <row r="59" s="1" customFormat="1" ht="19.8" customHeight="1"/>
  </sheetData>
  <mergeCells count="9">
    <mergeCell ref="A1:O1"/>
    <mergeCell ref="A2:O2"/>
    <mergeCell ref="A3:O3"/>
    <mergeCell ref="D4:M4"/>
    <mergeCell ref="A4:A5"/>
    <mergeCell ref="B4:B5"/>
    <mergeCell ref="C4:C5"/>
    <mergeCell ref="N4:N5"/>
    <mergeCell ref="O4:O5"/>
  </mergeCells>
  <printOptions gridLines="1"/>
  <pageMargins left="0.75" right="0.75" top="1" bottom="1" header="0.5" footer="0.5"/>
  <headerFooter alignWithMargins="0" scaleWithDoc="0">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28" sqref="G28"/>
    </sheetView>
  </sheetViews>
  <sheetFormatPr defaultColWidth="9" defaultRowHeight="13.5"/>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L08</vt:lpstr>
      <vt:lpstr>L09</vt:lpstr>
      <vt:lpstr>L10</vt:lpstr>
      <vt:lpstr>L11</vt:lpstr>
      <vt:lpstr>L12</vt:lpstr>
      <vt:lpstr>L13</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ZS </cp:lastModifiedBy>
  <dcterms:created xsi:type="dcterms:W3CDTF">2020-10-14T03:23:50Z</dcterms:created>
  <dcterms:modified xsi:type="dcterms:W3CDTF">2020-10-14T03:30:52Z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